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O:\0200財政課\001 財政関係\00 財政関係\R7\03_R6財政状況資料集（0312締切）\"/>
    </mc:Choice>
  </mc:AlternateContent>
  <xr:revisionPtr revIDLastSave="0" documentId="13_ncr:1_{843EC35D-E700-4267-BD5C-AED31DF3C0A6}" xr6:coauthVersionLast="47" xr6:coauthVersionMax="47" xr10:uidLastSave="{00000000-0000-0000-0000-000000000000}"/>
  <bookViews>
    <workbookView xWindow="-28910" yWindow="4540" windowWidth="29020" windowHeight="1570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C36" i="10"/>
  <c r="CO35" i="10"/>
  <c r="CO36" i="10" s="1"/>
  <c r="BE35" i="10"/>
  <c r="C35" i="10"/>
  <c r="BE34" i="10"/>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<sst xmlns="http://schemas.openxmlformats.org/spreadsheetml/2006/main" count="1063" uniqueCount="568">
  <si>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</si>
  <si>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</si>
  <si>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</si>
  <si>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</si>
  <si>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</si>
  <si>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</si>
  <si>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</si>
  <si>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</si>
  <si>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</si>
  <si>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</si>
  <si>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</si>
  <si>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</si>
  <si>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</si>
  <si>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</si>
  <si>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</si>
  <si>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</si>
  <si>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</si>
  <si>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</si>
  <si>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</si>
  <si>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</si>
  <si>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</si>
  <si>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</si>
  <si>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</si>
  <si>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</si>
  <si>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</si>
  <si>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</si>
  <si>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</si>
  <si>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</si>
  <si>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</si>
  <si>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</si>
  <si>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</si>
  <si>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</si>
  <si>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</si>
  <si>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</si>
  <si>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</si>
  <si>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</si>
  <si>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</si>
  <si>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</si>
  <si>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</si>
  <si>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</si>
  <si>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</si>
  <si>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</si>
  <si>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</si>
  <si>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</si>
  <si>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</si>
  <si>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</si>
  <si>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</si>
  <si>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</si>
  <si>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</si>
  <si>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</si>
  <si>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</si>
  <si>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</si>
  <si>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</si>
  <si>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</si>
  <si>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</si>
  <si>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</si>
  <si>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</si>
  <si>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</si>
  <si>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</si>
  <si>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</si>
  <si>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</si>
  <si>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</si>
  <si>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</si>
  <si>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</si>
  <si>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</si>
  <si>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</si>
  <si>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</si>
  <si>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</si>
  <si>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</si>
  <si>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</si>
  <si>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</si>
  <si>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</si>
  <si>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</si>
  <si>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</si>
  <si>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</si>
  <si>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</si>
  <si>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</si>
  <si>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</si>
  <si>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</si>
  <si>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</si>
  <si>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</si>
  <si>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</si>
  <si>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</si>
  <si>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</si>
  <si>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</si>
  <si>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</si>
  <si>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</si>
  <si>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</si>
  <si>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</si>
  <si>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</si>
  <si>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</si>
  <si>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</si>
  <si>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</si>
  <si>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</si>
  <si>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中泊町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</si>
  <si>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</si>
  <si>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</si>
  <si>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</si>
  <si>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</si>
  <si>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</si>
  <si>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</si>
  <si>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</si>
  <si>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</si>
  <si>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</si>
  <si>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</si>
  <si>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</si>
  <si>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</si>
  <si>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</si>
  <si>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</si>
  <si>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</si>
  <si>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</si>
  <si>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</si>
  <si>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</si>
  <si>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</si>
  <si>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</si>
  <si>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</si>
  <si>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</si>
  <si>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</si>
  <si>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</si>
  <si>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</si>
  <si>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</si>
  <si>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</si>
  <si>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</si>
  <si>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</si>
  <si>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</si>
  <si>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</si>
  <si>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</si>
  <si>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</si>
  <si>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</si>
  <si>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</si>
  <si>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</si>
  <si>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</si>
  <si>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</si>
  <si>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</si>
  <si>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</si>
  <si>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</si>
  <si>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</si>
  <si>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</si>
  <si>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</si>
  <si>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</si>
  <si>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</si>
  <si>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</si>
  <si>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</si>
  <si>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</si>
  <si>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</si>
  <si>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</si>
  <si>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</si>
  <si>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</si>
  <si>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</si>
  <si>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</si>
  <si>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</si>
  <si>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</si>
  <si>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</si>
  <si>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</si>
  <si>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</si>
  <si>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</si>
  <si>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</si>
  <si>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</si>
  <si>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</si>
  <si>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</si>
  <si>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</si>
  <si>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</si>
  <si>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</si>
  <si>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</si>
  <si>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</si>
  <si>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</si>
  <si>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</si>
  <si>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</si>
  <si>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</si>
  <si>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</si>
  <si>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</si>
  <si>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</si>
  <si>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</si>
  <si>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</si>
  <si>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</si>
  <si>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</si>
  <si>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</si>
  <si>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</si>
  <si>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</si>
  <si>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</si>
  <si>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</si>
  <si>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</si>
  <si>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</si>
  <si>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</si>
  <si>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</si>
  <si>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</si>
  <si>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</si>
  <si>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</si>
  <si>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</si>
  <si>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</si>
  <si>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</si>
  <si>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</si>
  <si>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</si>
  <si>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</si>
  <si>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</si>
  <si>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</si>
  <si>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</si>
  <si>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</si>
  <si>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</si>
  <si>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</si>
  <si>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</si>
  <si>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</si>
  <si>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</si>
  <si>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青森県中泊町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</si>
  <si>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</si>
  <si>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</si>
  <si>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</si>
  <si>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</si>
  <si>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</si>
  <si>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</si>
  <si>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</si>
  <si>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</si>
  <si>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</si>
  <si>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</si>
  <si>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</si>
  <si>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</si>
  <si>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</si>
  <si>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</si>
  <si>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</si>
  <si>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</si>
  <si>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</si>
  <si>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</si>
  <si>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</si>
  <si>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</si>
  <si>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</si>
  <si>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</si>
  <si>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</si>
  <si>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</si>
  <si>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</si>
  <si>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</si>
  <si>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</si>
  <si>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</si>
  <si>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</si>
  <si>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</si>
  <si>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</si>
  <si>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</si>
  <si>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</si>
  <si>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</si>
  <si>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</si>
  <si>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</si>
  <si>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</si>
  <si>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</si>
  <si>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</si>
  <si>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</si>
  <si>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</si>
  <si>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</si>
  <si>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</si>
  <si>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</si>
  <si>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</si>
  <si>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</si>
  <si>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</si>
  <si>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</si>
  <si>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</si>
  <si>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</si>
  <si>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</si>
  <si>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</si>
  <si>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</si>
  <si>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</si>
  <si>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</si>
  <si>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</si>
  <si>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</si>
  <si>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</si>
  <si>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</si>
  <si>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</si>
  <si>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</si>
  <si>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</si>
  <si>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</si>
  <si>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</si>
  <si>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</si>
  <si>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</si>
  <si>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</si>
  <si>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</si>
  <si>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</si>
  <si>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</si>
  <si>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</si>
  <si>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</si>
  <si>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</si>
  <si>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</si>
  <si>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</si>
  <si>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</si>
  <si>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</si>
  <si>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</si>
  <si>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</si>
  <si>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</si>
  <si>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</si>
  <si>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</si>
  <si>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</si>
  <si>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</si>
  <si>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</si>
  <si>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</si>
  <si>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</si>
  <si>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</si>
  <si>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</si>
  <si>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</si>
  <si>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</si>
  <si>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</si>
  <si>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</si>
  <si>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</si>
  <si>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</si>
  <si>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</si>
  <si>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</si>
  <si>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</si>
  <si>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</si>
  <si>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</si>
  <si>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</si>
  <si>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</si>
  <si>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</si>
  <si>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</si>
  <si>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</si>
  <si>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</si>
  <si>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</si>
  <si>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</si>
  <si>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</si>
  <si>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</si>
  <si>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</si>
  <si>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</si>
  <si>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</si>
  <si>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</si>
  <si>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</si>
  <si>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</si>
  <si>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</si>
  <si>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</si>
  <si>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</si>
  <si>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</si>
  <si>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</si>
  <si>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</si>
  <si>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</si>
  <si>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</si>
  <si>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</si>
  <si>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</si>
  <si>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</si>
  <si>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</si>
  <si>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</si>
  <si>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</si>
  <si>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</si>
  <si>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</si>
  <si>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</si>
  <si>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</si>
  <si>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</si>
  <si>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</si>
  <si>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</si>
  <si>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</si>
  <si>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</si>
  <si>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</si>
  <si>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</si>
  <si>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</si>
  <si>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</si>
  <si>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</si>
  <si>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</si>
  <si>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</si>
  <si>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</si>
  <si>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</si>
  <si>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</si>
  <si>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青森県中泊町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</si>
  <si>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</si>
  <si>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</si>
  <si>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</si>
  <si>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</si>
  <si>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</si>
  <si>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</si>
  <si>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</si>
  <si>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</si>
  <si>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</si>
  <si>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</si>
  <si>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</si>
  <si>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</si>
  <si>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</si>
  <si>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</si>
  <si>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</si>
  <si>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</si>
  <si>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</si>
  <si>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</si>
  <si>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</si>
  <si>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</si>
  <si>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</si>
  <si>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</si>
  <si>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</si>
  <si>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</si>
  <si>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</si>
  <si>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</si>
  <si>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</si>
  <si>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</si>
  <si>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</si>
  <si>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</si>
  <si>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</si>
  <si>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</si>
  <si>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</si>
  <si>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中泊町国民健康保険特別会計（事業勘定）</t>
    <phoneticPr fontId="5"/>
  </si>
  <si>
    <t>中泊町国民健康保険特別会計（診療施設勘定）</t>
    <phoneticPr fontId="5"/>
  </si>
  <si>
    <t>中泊町介護保険事業特別会計</t>
    <phoneticPr fontId="5"/>
  </si>
  <si>
    <t>中泊町後期高齢者医療特別会計</t>
    <phoneticPr fontId="5"/>
  </si>
  <si>
    <t>中泊町水道事業特別会計</t>
    <phoneticPr fontId="5"/>
  </si>
  <si>
    <t>法適用企業</t>
    <phoneticPr fontId="5"/>
  </si>
  <si>
    <t>中泊町農業集落排水事業特別会計</t>
    <phoneticPr fontId="5"/>
  </si>
  <si>
    <t>中泊町漁業集落排水事業特別会計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</si>
  <si>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</si>
  <si>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</si>
  <si>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</si>
  <si>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</si>
  <si>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</si>
  <si>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</si>
  <si>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</si>
  <si>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</si>
  <si>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</si>
  <si>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</si>
  <si>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</si>
  <si>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</si>
  <si>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</si>
  <si>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</si>
  <si>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</si>
  <si>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</si>
  <si>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</si>
  <si>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</si>
  <si>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</si>
  <si>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</si>
  <si>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</si>
  <si>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</si>
  <si>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</si>
  <si>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</si>
  <si>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</si>
  <si>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</si>
  <si>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</si>
  <si>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</si>
  <si>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</si>
  <si>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</si>
  <si>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</si>
  <si>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</si>
  <si>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</si>
  <si>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</si>
  <si>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</si>
  <si>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</si>
  <si>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</si>
  <si>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</si>
  <si>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</si>
  <si>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</si>
  <si>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</si>
  <si>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</si>
  <si>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</si>
  <si>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</si>
  <si>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</si>
  <si>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</si>
  <si>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</si>
  <si>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</si>
  <si>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</si>
  <si>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</si>
  <si>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</si>
  <si>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</si>
  <si>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</si>
  <si>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</si>
  <si>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</si>
  <si>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</si>
  <si>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</si>
  <si>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</si>
  <si>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</si>
  <si>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</si>
  <si>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</si>
  <si>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</si>
  <si>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</si>
  <si>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</si>
  <si>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</si>
  <si>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</si>
  <si>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</si>
  <si>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</si>
  <si>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</si>
  <si>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</si>
  <si>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</si>
  <si>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</si>
  <si>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</si>
  <si>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</si>
  <si>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</si>
  <si>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</si>
  <si>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</si>
  <si>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</si>
  <si>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</si>
  <si>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</si>
  <si>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</si>
  <si>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</si>
  <si>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</si>
  <si>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</si>
  <si>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</si>
  <si>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</si>
  <si>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</si>
  <si>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</si>
  <si>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</si>
  <si>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</si>
  <si>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</si>
  <si>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</si>
  <si>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</si>
  <si>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</si>
  <si>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</si>
  <si>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</si>
  <si>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</si>
  <si>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</si>
  <si>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</si>
  <si>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</si>
  <si>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</si>
  <si>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</si>
  <si>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</si>
  <si>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</si>
  <si>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</si>
  <si>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</si>
  <si>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</si>
  <si>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</si>
  <si>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</si>
  <si>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</si>
  <si>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</si>
  <si>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</si>
  <si>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</si>
  <si>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</si>
  <si>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</si>
  <si>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</si>
  <si>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</si>
  <si>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</si>
  <si>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</si>
  <si>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</si>
  <si>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</si>
  <si>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</si>
  <si>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</si>
  <si>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</si>
  <si>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</si>
  <si>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</si>
  <si>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</si>
  <si>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</si>
  <si>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</si>
  <si>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</si>
  <si>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</si>
  <si>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</si>
  <si>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</si>
  <si>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</si>
  <si>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</si>
  <si>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</si>
  <si>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中泊町水道事業特別会計</t>
  </si>
  <si>
    <t>中泊町介護保険事業特別会計</t>
  </si>
  <si>
    <t>中泊町後期高齢者医療特別会計</t>
  </si>
  <si>
    <t>中泊町農業集落排水事業特別会計</t>
  </si>
  <si>
    <t>▲ 0.02</t>
  </si>
  <si>
    <t>中泊町漁業集落排水事業特別会計</t>
  </si>
  <si>
    <t>▲ 0.01</t>
  </si>
  <si>
    <t>中泊町国民健康保険特別会計（事業勘定）</t>
  </si>
  <si>
    <t>中泊町国民健康保険特別会計（診療施設勘定）</t>
  </si>
  <si>
    <t>その他会計（赤字）</t>
  </si>
  <si>
    <t>その他会計（黒字）</t>
  </si>
  <si>
    <t>R02</t>
    <phoneticPr fontId="5"/>
  </si>
  <si>
    <t>R03</t>
    <phoneticPr fontId="5"/>
  </si>
  <si>
    <t>R04</t>
    <phoneticPr fontId="5"/>
  </si>
  <si>
    <t>R05</t>
    <phoneticPr fontId="5"/>
  </si>
  <si>
    <t>R06</t>
    <phoneticPr fontId="5"/>
  </si>
  <si>
    <t>(合併振興基金(R06年度末現在))</t>
    <rPh sb="1" eb="7">
      <t>ガッペイシンコウキキン</t>
    </rPh>
    <phoneticPr fontId="5"/>
  </si>
  <si>
    <t>(地域福祉基金(R06年度末現在))</t>
    <rPh sb="1" eb="7">
      <t>チイキフクシキキン</t>
    </rPh>
    <phoneticPr fontId="5"/>
  </si>
  <si>
    <t>(森林環境譲与税基金(R06年度末現在))</t>
    <rPh sb="1" eb="3">
      <t>シンリン</t>
    </rPh>
    <rPh sb="3" eb="5">
      <t>カンキョウ</t>
    </rPh>
    <rPh sb="5" eb="7">
      <t>ジョウヨ</t>
    </rPh>
    <rPh sb="7" eb="8">
      <t>ゼイ</t>
    </rPh>
    <rPh sb="8" eb="10">
      <t>キキン</t>
    </rPh>
    <phoneticPr fontId="5"/>
  </si>
  <si>
    <t>(ふるさと活性化基金(R06年度末現在))</t>
    <rPh sb="5" eb="8">
      <t>カッセイカ</t>
    </rPh>
    <rPh sb="8" eb="10">
      <t>キキン</t>
    </rPh>
    <phoneticPr fontId="5"/>
  </si>
  <si>
    <t>青少年育成基金(R06年度末現在))</t>
    <rPh sb="0" eb="5">
      <t>セイショウネンイクセイ</t>
    </rPh>
    <rPh sb="5" eb="7">
      <t>キキン</t>
    </rPh>
    <phoneticPr fontId="5"/>
  </si>
  <si>
    <t>‐</t>
    <phoneticPr fontId="2"/>
  </si>
  <si>
    <t>青森県市町村職員退職手当組合</t>
    <rPh sb="0" eb="8">
      <t>アオモリケンシチョウソンショクイン</t>
    </rPh>
    <rPh sb="8" eb="14">
      <t>タイショクテアテクミアイ</t>
    </rPh>
    <phoneticPr fontId="2"/>
  </si>
  <si>
    <t>青森県交通災害共済組合</t>
    <rPh sb="0" eb="3">
      <t>アオモリケン</t>
    </rPh>
    <rPh sb="3" eb="11">
      <t>コウツウサイガイキョウサイクミアイ</t>
    </rPh>
    <phoneticPr fontId="2"/>
  </si>
  <si>
    <t>青森県後期高齢者医療広域連合（一般会計）</t>
    <rPh sb="0" eb="8">
      <t>アオモリケンコウキコウレイシャ</t>
    </rPh>
    <rPh sb="8" eb="14">
      <t>イリョウコウイキレンゴウ</t>
    </rPh>
    <rPh sb="15" eb="19">
      <t>イッパンカイケイ</t>
    </rPh>
    <phoneticPr fontId="2"/>
  </si>
  <si>
    <t>青森県後期高齢者医療広域連合（特別会計）</t>
    <rPh sb="0" eb="8">
      <t>アオモリケンコウキコウレイシャ</t>
    </rPh>
    <rPh sb="8" eb="14">
      <t>イリョウコウイキレンゴウ</t>
    </rPh>
    <rPh sb="15" eb="19">
      <t>トクベツカイケイ</t>
    </rPh>
    <phoneticPr fontId="2"/>
  </si>
  <si>
    <t>青森県市町村総合事務組合</t>
    <rPh sb="0" eb="3">
      <t>アオモリケン</t>
    </rPh>
    <rPh sb="3" eb="12">
      <t>シチョウソンソウゴウジムクミアイ</t>
    </rPh>
    <phoneticPr fontId="2"/>
  </si>
  <si>
    <t>五所川原地区消防事務組合</t>
    <rPh sb="0" eb="12">
      <t>ゴショガワラチクショウボウジムクミアイ</t>
    </rPh>
    <phoneticPr fontId="2"/>
  </si>
  <si>
    <t>弘前地区消防事務組合</t>
    <rPh sb="0" eb="2">
      <t>ヒロサキ</t>
    </rPh>
    <rPh sb="2" eb="10">
      <t>チクショウボウジムクミアイ</t>
    </rPh>
    <phoneticPr fontId="2"/>
  </si>
  <si>
    <t>つがる西北五広域連合（病院事業会計）</t>
    <rPh sb="3" eb="6">
      <t>セイホクゴ</t>
    </rPh>
    <rPh sb="6" eb="10">
      <t>コウイキレンゴウ</t>
    </rPh>
    <rPh sb="11" eb="17">
      <t>ビョウインジギョウカイケイ</t>
    </rPh>
    <phoneticPr fontId="2"/>
  </si>
  <si>
    <t>つがる西北五広域連合（一般会計）</t>
    <rPh sb="3" eb="6">
      <t>セイホクゴ</t>
    </rPh>
    <rPh sb="6" eb="10">
      <t>コウイキレンゴウ</t>
    </rPh>
    <rPh sb="11" eb="15">
      <t>イッパンカイケイ</t>
    </rPh>
    <phoneticPr fontId="2"/>
  </si>
  <si>
    <t>西北五広域福祉事務組合</t>
    <rPh sb="0" eb="3">
      <t>セイホクゴ</t>
    </rPh>
    <rPh sb="3" eb="11">
      <t>コウイキフクシジムクミアイ</t>
    </rPh>
    <phoneticPr fontId="2"/>
  </si>
  <si>
    <t>西北五環境整備事務組合</t>
    <rPh sb="0" eb="2">
      <t>セイホク</t>
    </rPh>
    <rPh sb="2" eb="3">
      <t>ゴ</t>
    </rPh>
    <rPh sb="3" eb="5">
      <t>カンキョウ</t>
    </rPh>
    <rPh sb="5" eb="7">
      <t>セイビ</t>
    </rPh>
    <rPh sb="7" eb="9">
      <t>ジム</t>
    </rPh>
    <rPh sb="9" eb="11">
      <t>クミアイ</t>
    </rPh>
    <phoneticPr fontId="2"/>
  </si>
  <si>
    <t>青森県市長会館管理組合</t>
    <rPh sb="0" eb="11">
      <t>アオモリケンシチョウカイカンカンリクミアイ</t>
    </rPh>
    <phoneticPr fontId="2"/>
  </si>
  <si>
    <t>法適用企業</t>
    <rPh sb="0" eb="5">
      <t>ホウテキヨウキギョウ</t>
    </rPh>
    <phoneticPr fontId="2"/>
  </si>
  <si>
    <t>（株）ミラスタイル</t>
    <rPh sb="0" eb="3">
      <t>カブ</t>
    </rPh>
    <phoneticPr fontId="2"/>
  </si>
  <si>
    <t>中泊リージョナルパワー（株）</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</si>
</sst>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CA45-4957-8908-C7B3597E9B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94223</c:v>
                </c:pt>
                <c:pt idx="1">
                  <c:v>264670</c:v>
                </c:pt>
                <c:pt idx="2">
                  <c:v>138288</c:v>
                </c:pt>
                <c:pt idx="3">
                  <c:v>192335</c:v>
                </c:pt>
                <c:pt idx="4">
                  <c:v>58969</c:v>
                </c:pt>
              </c:numCache>
            </c:numRef>
          </c:val>
          <c:smooth val="0"/>
          <c:extLst>
            <c:ext xmlns:c16="http://schemas.microsoft.com/office/drawing/2014/chart" uri="{C3380CC4-5D6E-409C-BE32-E72D297353CC}">
              <c16:uniqueId val="{00000001-CA45-4957-8908-C7B3597E9B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2.6</c:v>
                </c:pt>
                <c:pt idx="1">
                  <c:v>4.97</c:v>
                </c:pt>
                <c:pt idx="2">
                  <c:v>5.07</c:v>
                </c:pt>
                <c:pt idx="3">
                  <c:v>4.96</c:v>
                </c:pt>
                <c:pt idx="4">
                  <c:v>3.91</c:v>
                </c:pt>
              </c:numCache>
            </c:numRef>
          </c:val>
          <c:extLst>
            <c:ext xmlns:c16="http://schemas.microsoft.com/office/drawing/2014/chart" uri="{C3380CC4-5D6E-409C-BE32-E72D297353CC}">
              <c16:uniqueId val="{00000000-AC2A-4A7B-B79E-BF8C3159E27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40.270000000000003</c:v>
                </c:pt>
                <c:pt idx="1">
                  <c:v>48.81</c:v>
                </c:pt>
                <c:pt idx="2">
                  <c:v>52.47</c:v>
                </c:pt>
                <c:pt idx="3">
                  <c:v>57.9</c:v>
                </c:pt>
                <c:pt idx="4">
                  <c:v>61.67</c:v>
                </c:pt>
              </c:numCache>
            </c:numRef>
          </c:val>
          <c:extLst>
            <c:ext xmlns:c16="http://schemas.microsoft.com/office/drawing/2014/chart" uri="{C3380CC4-5D6E-409C-BE32-E72D297353CC}">
              <c16:uniqueId val="{00000001-AC2A-4A7B-B79E-BF8C3159E27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5.62</c:v>
                </c:pt>
                <c:pt idx="1">
                  <c:v>12.89</c:v>
                </c:pt>
                <c:pt idx="2">
                  <c:v>3.19</c:v>
                </c:pt>
                <c:pt idx="3">
                  <c:v>5.85</c:v>
                </c:pt>
                <c:pt idx="4">
                  <c:v>4.2</c:v>
                </c:pt>
              </c:numCache>
            </c:numRef>
          </c:val>
          <c:smooth val="0"/>
          <c:extLst>
            <c:ext xmlns:c16="http://schemas.microsoft.com/office/drawing/2014/chart" uri="{C3380CC4-5D6E-409C-BE32-E72D297353CC}">
              <c16:uniqueId val="{00000002-AC2A-4A7B-B79E-BF8C3159E27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F0-4414-97BB-53F9B6E377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F0-4414-97BB-53F9B6E377D6}"/>
            </c:ext>
          </c:extLst>
        </c:ser>
        <c:ser>
          <c:idx val="2"/>
          <c:order val="2"/>
          <c:tx>
            <c:strRef>
              <c:f>データシート!$A$29</c:f>
              <c:strCache>
                <c:ptCount val="1"/>
                <c:pt idx="0">
                  <c:v>中泊町国民健康保険特別会計（診療施設勘定）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1F0-4414-97BB-53F9B6E377D6}"/>
            </c:ext>
          </c:extLst>
        </c:ser>
        <c:ser>
          <c:idx val="3"/>
          <c:order val="3"/>
          <c:tx>
            <c:strRef>
              <c:f>データシート!$A$30</c:f>
              <c:strCache>
                <c:ptCount val="1"/>
                <c:pt idx="0">
                  <c:v>中泊町国民健康保険特別会計（事業勘定）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1.9</c:v>
                </c:pt>
                <c:pt idx="2">
                  <c:v>#N/A</c:v>
                </c:pt>
                <c:pt idx="3">
                  <c:v>1.48</c:v>
                </c:pt>
                <c:pt idx="4">
                  <c:v>#N/A</c:v>
                </c:pt>
                <c:pt idx="5">
                  <c:v>0.57999999999999996</c:v>
                </c:pt>
                <c:pt idx="6">
                  <c:v>#N/A</c:v>
                </c:pt>
                <c:pt idx="7">
                  <c:v>0.54</c:v>
                </c:pt>
                <c:pt idx="8">
                  <c:v>#N/A</c:v>
                </c:pt>
                <c:pt idx="9">
                  <c:v>0</c:v>
                </c:pt>
              </c:numCache>
            </c:numRef>
          </c:val>
          <c:extLst>
            <c:ext xmlns:c16="http://schemas.microsoft.com/office/drawing/2014/chart" uri="{C3380CC4-5D6E-409C-BE32-E72D297353CC}">
              <c16:uniqueId val="{00000003-01F0-4414-97BB-53F9B6E377D6}"/>
            </c:ext>
          </c:extLst>
        </c:ser>
        <c:ser>
          <c:idx val="4"/>
          <c:order val="4"/>
          <c:tx>
            <c:strRef>
              <c:f>データシート!$A$31</c:f>
              <c:strCache>
                <c:ptCount val="1"/>
                <c:pt idx="0">
                  <c:v>中泊町漁業集落排水事業特別会計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0.01</c:v>
                </c:pt>
                <c:pt idx="6">
                  <c:v>0.01</c:v>
                </c:pt>
                <c:pt idx="7">
                  <c:v>#N/A</c:v>
                </c:pt>
                <c:pt idx="8">
                  <c:v>#N/A</c:v>
                </c:pt>
                <c:pt idx="9">
                  <c:v>0.04</c:v>
                </c:pt>
              </c:numCache>
            </c:numRef>
          </c:val>
          <c:extLst>
            <c:ext xmlns:c16="http://schemas.microsoft.com/office/drawing/2014/chart" uri="{C3380CC4-5D6E-409C-BE32-E72D297353CC}">
              <c16:uniqueId val="{00000004-01F0-4414-97BB-53F9B6E377D6}"/>
            </c:ext>
          </c:extLst>
        </c:ser>
        <c:ser>
          <c:idx val="5"/>
          <c:order val="5"/>
          <c:tx>
            <c:strRef>
              <c:f>データシート!$A$32</c:f>
              <c:strCache>
                <c:ptCount val="1"/>
                <c:pt idx="0">
                  <c:v>中泊町農業集落排水事業特別会計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0.01</c:v>
                </c:pt>
                <c:pt idx="4">
                  <c:v>#N/A</c:v>
                </c:pt>
                <c:pt idx="5">
                  <c:v>0.02</c:v>
                </c:pt>
                <c:pt idx="6">
                  <c:v>0.02</c:v>
                </c:pt>
                <c:pt idx="7">
                  <c:v>#N/A</c:v>
                </c:pt>
                <c:pt idx="8">
                  <c:v>#N/A</c:v>
                </c:pt>
                <c:pt idx="9">
                  <c:v>0.06</c:v>
                </c:pt>
              </c:numCache>
            </c:numRef>
          </c:val>
          <c:extLst>
            <c:ext xmlns:c16="http://schemas.microsoft.com/office/drawing/2014/chart" uri="{C3380CC4-5D6E-409C-BE32-E72D297353CC}">
              <c16:uniqueId val="{00000005-01F0-4414-97BB-53F9B6E377D6}"/>
            </c:ext>
          </c:extLst>
        </c:ser>
        <c:ser>
          <c:idx val="6"/>
          <c:order val="6"/>
          <c:tx>
            <c:strRef>
              <c:f>データシート!$A$33</c:f>
              <c:strCache>
                <c:ptCount val="1"/>
                <c:pt idx="0">
                  <c:v>中泊町後期高齢者医療特別会計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7.0000000000000007E-2</c:v>
                </c:pt>
                <c:pt idx="2">
                  <c:v>#N/A</c:v>
                </c:pt>
                <c:pt idx="3">
                  <c:v>0.08</c:v>
                </c:pt>
                <c:pt idx="4">
                  <c:v>#N/A</c:v>
                </c:pt>
                <c:pt idx="5">
                  <c:v>7.0000000000000007E-2</c:v>
                </c:pt>
                <c:pt idx="6">
                  <c:v>#N/A</c:v>
                </c:pt>
                <c:pt idx="7">
                  <c:v>0.05</c:v>
                </c:pt>
                <c:pt idx="8">
                  <c:v>#N/A</c:v>
                </c:pt>
                <c:pt idx="9">
                  <c:v>7.0000000000000007E-2</c:v>
                </c:pt>
              </c:numCache>
            </c:numRef>
          </c:val>
          <c:extLst>
            <c:ext xmlns:c16="http://schemas.microsoft.com/office/drawing/2014/chart" uri="{C3380CC4-5D6E-409C-BE32-E72D297353CC}">
              <c16:uniqueId val="{00000006-01F0-4414-97BB-53F9B6E377D6}"/>
            </c:ext>
          </c:extLst>
        </c:ser>
        <c:ser>
          <c:idx val="7"/>
          <c:order val="7"/>
          <c:tx>
            <c:strRef>
              <c:f>データシート!$A$34</c:f>
              <c:strCache>
                <c:ptCount val="1"/>
                <c:pt idx="0">
                  <c:v>中泊町介護保険事業特別会計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0.73</c:v>
                </c:pt>
                <c:pt idx="2">
                  <c:v>#N/A</c:v>
                </c:pt>
                <c:pt idx="3">
                  <c:v>0.76</c:v>
                </c:pt>
                <c:pt idx="4">
                  <c:v>#N/A</c:v>
                </c:pt>
                <c:pt idx="5">
                  <c:v>0.56999999999999995</c:v>
                </c:pt>
                <c:pt idx="6">
                  <c:v>#N/A</c:v>
                </c:pt>
                <c:pt idx="7">
                  <c:v>1.36</c:v>
                </c:pt>
                <c:pt idx="8">
                  <c:v>#N/A</c:v>
                </c:pt>
                <c:pt idx="9">
                  <c:v>0.3</c:v>
                </c:pt>
              </c:numCache>
            </c:numRef>
          </c:val>
          <c:extLst>
            <c:ext xmlns:c16="http://schemas.microsoft.com/office/drawing/2014/chart" uri="{C3380CC4-5D6E-409C-BE32-E72D297353CC}">
              <c16:uniqueId val="{00000007-01F0-4414-97BB-53F9B6E377D6}"/>
            </c:ext>
          </c:extLst>
        </c:ser>
        <c:ser>
          <c:idx val="8"/>
          <c:order val="8"/>
          <c:tx>
            <c:strRef>
              <c:f>データシート!$A$35</c:f>
              <c:strCache>
                <c:ptCount val="1"/>
                <c:pt idx="0">
                  <c:v>中泊町水道事業特別会計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5.29</c:v>
                </c:pt>
                <c:pt idx="2">
                  <c:v>#N/A</c:v>
                </c:pt>
                <c:pt idx="3">
                  <c:v>4.5199999999999996</c:v>
                </c:pt>
                <c:pt idx="4">
                  <c:v>#N/A</c:v>
                </c:pt>
                <c:pt idx="5">
                  <c:v>3.66</c:v>
                </c:pt>
                <c:pt idx="6">
                  <c:v>#N/A</c:v>
                </c:pt>
                <c:pt idx="7">
                  <c:v>2.99</c:v>
                </c:pt>
                <c:pt idx="8">
                  <c:v>#N/A</c:v>
                </c:pt>
                <c:pt idx="9">
                  <c:v>2.58</c:v>
                </c:pt>
              </c:numCache>
            </c:numRef>
          </c:val>
          <c:extLst>
            <c:ext xmlns:c16="http://schemas.microsoft.com/office/drawing/2014/chart" uri="{C3380CC4-5D6E-409C-BE32-E72D297353CC}">
              <c16:uniqueId val="{00000008-01F0-4414-97BB-53F9B6E377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2.59</c:v>
                </c:pt>
                <c:pt idx="2">
                  <c:v>#N/A</c:v>
                </c:pt>
                <c:pt idx="3">
                  <c:v>4.96</c:v>
                </c:pt>
                <c:pt idx="4">
                  <c:v>#N/A</c:v>
                </c:pt>
                <c:pt idx="5">
                  <c:v>5.0599999999999996</c:v>
                </c:pt>
                <c:pt idx="6">
                  <c:v>#N/A</c:v>
                </c:pt>
                <c:pt idx="7">
                  <c:v>4.95</c:v>
                </c:pt>
                <c:pt idx="8">
                  <c:v>#N/A</c:v>
                </c:pt>
                <c:pt idx="9">
                  <c:v>3.91</c:v>
                </c:pt>
              </c:numCache>
            </c:numRef>
          </c:val>
          <c:extLst>
            <c:ext xmlns:c16="http://schemas.microsoft.com/office/drawing/2014/chart" uri="{C3380CC4-5D6E-409C-BE32-E72D297353CC}">
              <c16:uniqueId val="{00000009-01F0-4414-97BB-53F9B6E377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881</c:v>
                </c:pt>
                <c:pt idx="5">
                  <c:v>873</c:v>
                </c:pt>
                <c:pt idx="8">
                  <c:v>914</c:v>
                </c:pt>
                <c:pt idx="11">
                  <c:v>896</c:v>
                </c:pt>
                <c:pt idx="14">
                  <c:v>929</c:v>
                </c:pt>
              </c:numCache>
            </c:numRef>
          </c:val>
          <c:extLst>
            <c:ext xmlns:c16="http://schemas.microsoft.com/office/drawing/2014/chart" uri="{C3380CC4-5D6E-409C-BE32-E72D297353CC}">
              <c16:uniqueId val="{00000000-AA89-42DC-9DE7-74854F908D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1</c:v>
                </c:pt>
                <c:pt idx="6">
                  <c:v>1</c:v>
                </c:pt>
                <c:pt idx="9">
                  <c:v>1</c:v>
                </c:pt>
                <c:pt idx="12">
                  <c:v>0</c:v>
                </c:pt>
              </c:numCache>
            </c:numRef>
          </c:val>
          <c:extLst>
            <c:ext xmlns:c16="http://schemas.microsoft.com/office/drawing/2014/chart" uri="{C3380CC4-5D6E-409C-BE32-E72D297353CC}">
              <c16:uniqueId val="{00000001-AA89-42DC-9DE7-74854F908D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14</c:v>
                </c:pt>
                <c:pt idx="12">
                  <c:v>14</c:v>
                </c:pt>
              </c:numCache>
            </c:numRef>
          </c:val>
          <c:extLst>
            <c:ext xmlns:c16="http://schemas.microsoft.com/office/drawing/2014/chart" uri="{C3380CC4-5D6E-409C-BE32-E72D297353CC}">
              <c16:uniqueId val="{00000002-AA89-42DC-9DE7-74854F908D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21</c:v>
                </c:pt>
                <c:pt idx="6">
                  <c:v>20</c:v>
                </c:pt>
                <c:pt idx="9">
                  <c:v>23</c:v>
                </c:pt>
                <c:pt idx="12">
                  <c:v>20</c:v>
                </c:pt>
              </c:numCache>
            </c:numRef>
          </c:val>
          <c:extLst>
            <c:ext xmlns:c16="http://schemas.microsoft.com/office/drawing/2014/chart" uri="{C3380CC4-5D6E-409C-BE32-E72D297353CC}">
              <c16:uniqueId val="{00000003-AA89-42DC-9DE7-74854F908D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82</c:v>
                </c:pt>
                <c:pt idx="3">
                  <c:v>73</c:v>
                </c:pt>
                <c:pt idx="6">
                  <c:v>70</c:v>
                </c:pt>
                <c:pt idx="9">
                  <c:v>67</c:v>
                </c:pt>
                <c:pt idx="12">
                  <c:v>59</c:v>
                </c:pt>
              </c:numCache>
            </c:numRef>
          </c:val>
          <c:extLst>
            <c:ext xmlns:c16="http://schemas.microsoft.com/office/drawing/2014/chart" uri="{C3380CC4-5D6E-409C-BE32-E72D297353CC}">
              <c16:uniqueId val="{00000004-AA89-42DC-9DE7-74854F908D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89-42DC-9DE7-74854F908D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89-42DC-9DE7-74854F908D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1215</c:v>
                </c:pt>
                <c:pt idx="3">
                  <c:v>1217</c:v>
                </c:pt>
                <c:pt idx="6">
                  <c:v>1222</c:v>
                </c:pt>
                <c:pt idx="9">
                  <c:v>1215</c:v>
                </c:pt>
                <c:pt idx="12">
                  <c:v>1254</c:v>
                </c:pt>
              </c:numCache>
            </c:numRef>
          </c:val>
          <c:extLst>
            <c:ext xmlns:c16="http://schemas.microsoft.com/office/drawing/2014/chart" uri="{C3380CC4-5D6E-409C-BE32-E72D297353CC}">
              <c16:uniqueId val="{00000007-AA89-42DC-9DE7-74854F908D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432</c:v>
                </c:pt>
                <c:pt idx="2">
                  <c:v>#N/A</c:v>
                </c:pt>
                <c:pt idx="3">
                  <c:v>#N/A</c:v>
                </c:pt>
                <c:pt idx="4">
                  <c:v>439</c:v>
                </c:pt>
                <c:pt idx="5">
                  <c:v>#N/A</c:v>
                </c:pt>
                <c:pt idx="6">
                  <c:v>#N/A</c:v>
                </c:pt>
                <c:pt idx="7">
                  <c:v>399</c:v>
                </c:pt>
                <c:pt idx="8">
                  <c:v>#N/A</c:v>
                </c:pt>
                <c:pt idx="9">
                  <c:v>#N/A</c:v>
                </c:pt>
                <c:pt idx="10">
                  <c:v>424</c:v>
                </c:pt>
                <c:pt idx="11">
                  <c:v>#N/A</c:v>
                </c:pt>
                <c:pt idx="12">
                  <c:v>#N/A</c:v>
                </c:pt>
                <c:pt idx="13">
                  <c:v>418</c:v>
                </c:pt>
                <c:pt idx="14">
                  <c:v>#N/A</c:v>
                </c:pt>
              </c:numCache>
            </c:numRef>
          </c:val>
          <c:smooth val="0"/>
          <c:extLst>
            <c:ext xmlns:c16="http://schemas.microsoft.com/office/drawing/2014/chart" uri="{C3380CC4-5D6E-409C-BE32-E72D297353CC}">
              <c16:uniqueId val="{00000008-AA89-42DC-9DE7-74854F908D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7568</c:v>
                </c:pt>
                <c:pt idx="5">
                  <c:v>9276</c:v>
                </c:pt>
                <c:pt idx="8">
                  <c:v>9330</c:v>
                </c:pt>
                <c:pt idx="11">
                  <c:v>9398</c:v>
                </c:pt>
                <c:pt idx="14">
                  <c:v>9443</c:v>
                </c:pt>
              </c:numCache>
            </c:numRef>
          </c:val>
          <c:extLst>
            <c:ext xmlns:c16="http://schemas.microsoft.com/office/drawing/2014/chart" uri="{C3380CC4-5D6E-409C-BE32-E72D297353CC}">
              <c16:uniqueId val="{00000000-4FFF-475B-8AB4-22852F954E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965</c:v>
                </c:pt>
                <c:pt idx="5">
                  <c:v>881</c:v>
                </c:pt>
                <c:pt idx="8">
                  <c:v>816</c:v>
                </c:pt>
                <c:pt idx="11">
                  <c:v>766</c:v>
                </c:pt>
                <c:pt idx="14">
                  <c:v>742</c:v>
                </c:pt>
              </c:numCache>
            </c:numRef>
          </c:val>
          <c:extLst>
            <c:ext xmlns:c16="http://schemas.microsoft.com/office/drawing/2014/chart" uri="{C3380CC4-5D6E-409C-BE32-E72D297353CC}">
              <c16:uniqueId val="{00000001-4FFF-475B-8AB4-22852F954E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1957</c:v>
                </c:pt>
                <c:pt idx="5">
                  <c:v>2512</c:v>
                </c:pt>
                <c:pt idx="8">
                  <c:v>2670</c:v>
                </c:pt>
                <c:pt idx="11">
                  <c:v>3133</c:v>
                </c:pt>
                <c:pt idx="14">
                  <c:v>3417</c:v>
                </c:pt>
              </c:numCache>
            </c:numRef>
          </c:val>
          <c:extLst>
            <c:ext xmlns:c16="http://schemas.microsoft.com/office/drawing/2014/chart" uri="{C3380CC4-5D6E-409C-BE32-E72D297353CC}">
              <c16:uniqueId val="{00000002-4FFF-475B-8AB4-22852F954E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FF-475B-8AB4-22852F954E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FF-475B-8AB4-22852F954E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FF-475B-8AB4-22852F954E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1083</c:v>
                </c:pt>
                <c:pt idx="3">
                  <c:v>1049</c:v>
                </c:pt>
                <c:pt idx="6">
                  <c:v>1017</c:v>
                </c:pt>
                <c:pt idx="9">
                  <c:v>1006</c:v>
                </c:pt>
                <c:pt idx="12">
                  <c:v>998</c:v>
                </c:pt>
              </c:numCache>
            </c:numRef>
          </c:val>
          <c:extLst>
            <c:ext xmlns:c16="http://schemas.microsoft.com/office/drawing/2014/chart" uri="{C3380CC4-5D6E-409C-BE32-E72D297353CC}">
              <c16:uniqueId val="{00000006-4FFF-475B-8AB4-22852F954E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135</c:v>
                </c:pt>
                <c:pt idx="3">
                  <c:v>122</c:v>
                </c:pt>
                <c:pt idx="6">
                  <c:v>105</c:v>
                </c:pt>
                <c:pt idx="9">
                  <c:v>96</c:v>
                </c:pt>
                <c:pt idx="12">
                  <c:v>172</c:v>
                </c:pt>
              </c:numCache>
            </c:numRef>
          </c:val>
          <c:extLst>
            <c:ext xmlns:c16="http://schemas.microsoft.com/office/drawing/2014/chart" uri="{C3380CC4-5D6E-409C-BE32-E72D297353CC}">
              <c16:uniqueId val="{00000007-4FFF-475B-8AB4-22852F954E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542</c:v>
                </c:pt>
                <c:pt idx="3">
                  <c:v>429</c:v>
                </c:pt>
                <c:pt idx="6">
                  <c:v>351</c:v>
                </c:pt>
                <c:pt idx="9">
                  <c:v>280</c:v>
                </c:pt>
                <c:pt idx="12">
                  <c:v>206</c:v>
                </c:pt>
              </c:numCache>
            </c:numRef>
          </c:val>
          <c:extLst>
            <c:ext xmlns:c16="http://schemas.microsoft.com/office/drawing/2014/chart" uri="{C3380CC4-5D6E-409C-BE32-E72D297353CC}">
              <c16:uniqueId val="{00000008-4FFF-475B-8AB4-22852F954E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182</c:v>
                </c:pt>
              </c:numCache>
            </c:numRef>
          </c:val>
          <c:extLst>
            <c:ext xmlns:c16="http://schemas.microsoft.com/office/drawing/2014/chart" uri="{C3380CC4-5D6E-409C-BE32-E72D297353CC}">
              <c16:uniqueId val="{00000009-4FFF-475B-8AB4-22852F954E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11979</c:v>
                </c:pt>
                <c:pt idx="3">
                  <c:v>13619</c:v>
                </c:pt>
                <c:pt idx="6">
                  <c:v>13930</c:v>
                </c:pt>
                <c:pt idx="9">
                  <c:v>14605</c:v>
                </c:pt>
                <c:pt idx="12">
                  <c:v>13914</c:v>
                </c:pt>
              </c:numCache>
            </c:numRef>
          </c:val>
          <c:extLst>
            <c:ext xmlns:c16="http://schemas.microsoft.com/office/drawing/2014/chart" uri="{C3380CC4-5D6E-409C-BE32-E72D297353CC}">
              <c16:uniqueId val="{0000000A-4FFF-475B-8AB4-22852F954E2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3248</c:v>
                </c:pt>
                <c:pt idx="2">
                  <c:v>#N/A</c:v>
                </c:pt>
                <c:pt idx="3">
                  <c:v>#N/A</c:v>
                </c:pt>
                <c:pt idx="4">
                  <c:v>2551</c:v>
                </c:pt>
                <c:pt idx="5">
                  <c:v>#N/A</c:v>
                </c:pt>
                <c:pt idx="6">
                  <c:v>#N/A</c:v>
                </c:pt>
                <c:pt idx="7">
                  <c:v>2589</c:v>
                </c:pt>
                <c:pt idx="8">
                  <c:v>#N/A</c:v>
                </c:pt>
                <c:pt idx="9">
                  <c:v>#N/A</c:v>
                </c:pt>
                <c:pt idx="10">
                  <c:v>2690</c:v>
                </c:pt>
                <c:pt idx="11">
                  <c:v>#N/A</c:v>
                </c:pt>
                <c:pt idx="12">
                  <c:v>#N/A</c:v>
                </c:pt>
                <c:pt idx="13">
                  <c:v>1870</c:v>
                </c:pt>
                <c:pt idx="14">
                  <c:v>#N/A</c:v>
                </c:pt>
              </c:numCache>
            </c:numRef>
          </c:val>
          <c:smooth val="0"/>
          <c:extLst>
            <c:ext xmlns:c16="http://schemas.microsoft.com/office/drawing/2014/chart" uri="{C3380CC4-5D6E-409C-BE32-E72D297353CC}">
              <c16:uniqueId val="{0000000B-4FFF-475B-8AB4-22852F954E2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2543</c:v>
                </c:pt>
                <c:pt idx="1">
                  <c:v>2832</c:v>
                </c:pt>
                <c:pt idx="2">
                  <c:v>3089</c:v>
                </c:pt>
              </c:numCache>
            </c:numRef>
          </c:val>
          <c:extLst>
            <c:ext xmlns:c16="http://schemas.microsoft.com/office/drawing/2014/chart" uri="{C3380CC4-5D6E-409C-BE32-E72D297353CC}">
              <c16:uniqueId val="{00000000-0B66-430B-BCCC-46FE8FFDBE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51</c:v>
                </c:pt>
                <c:pt idx="1">
                  <c:v>220</c:v>
                </c:pt>
                <c:pt idx="2">
                  <c:v>235</c:v>
                </c:pt>
              </c:numCache>
            </c:numRef>
          </c:val>
          <c:extLst>
            <c:ext xmlns:c16="http://schemas.microsoft.com/office/drawing/2014/chart" uri="{C3380CC4-5D6E-409C-BE32-E72D297353CC}">
              <c16:uniqueId val="{00000001-0B66-430B-BCCC-46FE8FFDBE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699</c:v>
                </c:pt>
                <c:pt idx="1">
                  <c:v>685</c:v>
                </c:pt>
                <c:pt idx="2">
                  <c:v>697</c:v>
                </c:pt>
              </c:numCache>
            </c:numRef>
          </c:val>
          <c:extLst>
            <c:ext xmlns:c16="http://schemas.microsoft.com/office/drawing/2014/chart" uri="{C3380CC4-5D6E-409C-BE32-E72D297353CC}">
              <c16:uniqueId val="{00000002-0B66-430B-BCCC-46FE8FFDBE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決算では、</a:t>
          </a:r>
          <a:r>
            <a:rPr kumimoji="1" lang="ja-JP" altLang="en-US" sz="1100">
              <a:solidFill>
                <a:sysClr val="windowText" lastClr="000000"/>
              </a:solidFill>
              <a:effectLst/>
              <a:latin typeface="+mn-lt"/>
              <a:ea typeface="+mn-ea"/>
              <a:cs typeface="+mn-cs"/>
            </a:rPr>
            <a:t>元利償還額は</a:t>
          </a:r>
          <a:r>
            <a:rPr kumimoji="1" lang="ja-JP" altLang="ja-JP" sz="1100">
              <a:solidFill>
                <a:sysClr val="windowText" lastClr="000000"/>
              </a:solidFill>
              <a:effectLst/>
              <a:latin typeface="+mn-lt"/>
              <a:ea typeface="+mn-ea"/>
              <a:cs typeface="+mn-cs"/>
            </a:rPr>
            <a:t>前年度と比較し公債費が</a:t>
          </a:r>
          <a:r>
            <a:rPr kumimoji="1" lang="en-US" altLang="ja-JP" sz="1100">
              <a:solidFill>
                <a:sysClr val="windowText" lastClr="000000"/>
              </a:solidFill>
              <a:effectLst/>
              <a:latin typeface="+mn-lt"/>
              <a:ea typeface="+mn-ea"/>
              <a:cs typeface="+mn-cs"/>
            </a:rPr>
            <a:t>39</a:t>
          </a:r>
          <a:r>
            <a:rPr kumimoji="1" lang="ja-JP" altLang="en-US" sz="1100">
              <a:solidFill>
                <a:sysClr val="windowText" lastClr="000000"/>
              </a:solidFill>
              <a:effectLst/>
              <a:latin typeface="+mn-lt"/>
              <a:ea typeface="+mn-ea"/>
              <a:cs typeface="+mn-cs"/>
            </a:rPr>
            <a:t>百万円増</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一方、算入</a:t>
          </a:r>
          <a:r>
            <a:rPr kumimoji="1" lang="ja-JP" altLang="ja-JP" sz="1100">
              <a:solidFill>
                <a:sysClr val="windowText" lastClr="000000"/>
              </a:solidFill>
              <a:effectLst/>
              <a:latin typeface="+mn-lt"/>
              <a:ea typeface="+mn-ea"/>
              <a:cs typeface="+mn-cs"/>
            </a:rPr>
            <a:t>公債費</a:t>
          </a:r>
          <a:r>
            <a:rPr kumimoji="1" lang="en-US" altLang="ja-JP" sz="1100">
              <a:solidFill>
                <a:sysClr val="windowText" lastClr="000000"/>
              </a:solidFill>
              <a:effectLst/>
              <a:latin typeface="+mn-lt"/>
              <a:ea typeface="+mn-ea"/>
              <a:cs typeface="+mn-cs"/>
            </a:rPr>
            <a:t>929</a:t>
          </a:r>
          <a:r>
            <a:rPr kumimoji="1" lang="ja-JP" altLang="en-US" sz="1100">
              <a:solidFill>
                <a:sysClr val="windowText" lastClr="000000"/>
              </a:solidFill>
              <a:effectLst/>
              <a:latin typeface="+mn-lt"/>
              <a:ea typeface="+mn-ea"/>
              <a:cs typeface="+mn-cs"/>
            </a:rPr>
            <a:t>百万円と</a:t>
          </a:r>
          <a:r>
            <a:rPr kumimoji="1" lang="en-US" altLang="ja-JP" sz="1100">
              <a:solidFill>
                <a:sysClr val="windowText" lastClr="000000"/>
              </a:solidFill>
              <a:effectLst/>
              <a:latin typeface="+mn-lt"/>
              <a:ea typeface="+mn-ea"/>
              <a:cs typeface="+mn-cs"/>
            </a:rPr>
            <a:t>33</a:t>
          </a:r>
          <a:r>
            <a:rPr kumimoji="1" lang="ja-JP" altLang="en-US" sz="1100">
              <a:solidFill>
                <a:sysClr val="windowText" lastClr="000000"/>
              </a:solidFill>
              <a:effectLst/>
              <a:latin typeface="+mn-lt"/>
              <a:ea typeface="+mn-ea"/>
              <a:cs typeface="+mn-cs"/>
            </a:rPr>
            <a:t>百万円の増であり、分母及び分子についても共に増加している。</a:t>
          </a:r>
          <a:r>
            <a:rPr kumimoji="1" lang="ja-JP" altLang="ja-JP" sz="1100">
              <a:solidFill>
                <a:sysClr val="windowText" lastClr="000000"/>
              </a:solidFill>
              <a:effectLst/>
              <a:latin typeface="+mn-lt"/>
              <a:ea typeface="+mn-ea"/>
              <a:cs typeface="+mn-cs"/>
            </a:rPr>
            <a:t>近年継続して実施してきた大規模事業に伴い発行した地方債の償還に伴い</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年度をピークに高止まりする</a:t>
          </a:r>
          <a:r>
            <a:rPr kumimoji="1" lang="ja-JP" altLang="ja-JP" sz="1100">
              <a:solidFill>
                <a:sysClr val="windowText" lastClr="000000"/>
              </a:solidFill>
              <a:effectLst/>
              <a:latin typeface="+mn-lt"/>
              <a:ea typeface="+mn-ea"/>
              <a:cs typeface="+mn-cs"/>
            </a:rPr>
            <a:t>見込みである。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地方債残高については、基準財政需要額に算入される割合が高い起債を中心に借入しているが、今後は投資事業の取捨選択に努めるとともに、基金の取崩し等で公債費を抑制し適正化に努める。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年度の地方債残高は、</a:t>
          </a:r>
          <a:r>
            <a:rPr kumimoji="1" lang="en-US" altLang="ja-JP" sz="1100">
              <a:solidFill>
                <a:sysClr val="windowText" lastClr="000000"/>
              </a:solidFill>
              <a:effectLst/>
              <a:latin typeface="+mn-lt"/>
              <a:ea typeface="+mn-ea"/>
              <a:cs typeface="+mn-cs"/>
            </a:rPr>
            <a:t>13,914</a:t>
          </a:r>
          <a:r>
            <a:rPr kumimoji="1" lang="ja-JP" altLang="ja-JP" sz="1100">
              <a:solidFill>
                <a:sysClr val="windowText" lastClr="000000"/>
              </a:solidFill>
              <a:effectLst/>
              <a:latin typeface="+mn-lt"/>
              <a:ea typeface="+mn-ea"/>
              <a:cs typeface="+mn-cs"/>
            </a:rPr>
            <a:t>百万円（前年度比</a:t>
          </a:r>
          <a:r>
            <a:rPr kumimoji="1" lang="en-US" altLang="ja-JP" sz="1100">
              <a:solidFill>
                <a:sysClr val="windowText" lastClr="000000"/>
              </a:solidFill>
              <a:effectLst/>
              <a:latin typeface="+mn-lt"/>
              <a:ea typeface="+mn-ea"/>
              <a:cs typeface="+mn-cs"/>
            </a:rPr>
            <a:t>691</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一方で、充当可能財源等歳入については、基金が補助事業の活用や事業見直し等の経営努力により</a:t>
          </a:r>
          <a:r>
            <a:rPr kumimoji="1" lang="en-US" altLang="ja-JP" sz="1100">
              <a:solidFill>
                <a:sysClr val="windowText" lastClr="000000"/>
              </a:solidFill>
              <a:effectLst/>
              <a:latin typeface="+mn-lt"/>
              <a:ea typeface="+mn-ea"/>
              <a:cs typeface="+mn-cs"/>
            </a:rPr>
            <a:t>284</a:t>
          </a:r>
          <a:r>
            <a:rPr kumimoji="1" lang="ja-JP" altLang="ja-JP" sz="1100">
              <a:solidFill>
                <a:sysClr val="windowText" lastClr="000000"/>
              </a:solidFill>
              <a:effectLst/>
              <a:latin typeface="+mn-lt"/>
              <a:ea typeface="+mn-ea"/>
              <a:cs typeface="+mn-cs"/>
            </a:rPr>
            <a:t>百万円の増加となった。また、基準財政需要額への算入率が高い地方債を活用することにより、基準財政需要額算入見込額も</a:t>
          </a:r>
          <a:r>
            <a:rPr kumimoji="1" lang="en-US" altLang="ja-JP" sz="1100">
              <a:solidFill>
                <a:sysClr val="windowText" lastClr="000000"/>
              </a:solidFill>
              <a:effectLst/>
              <a:latin typeface="+mn-lt"/>
              <a:ea typeface="+mn-ea"/>
              <a:cs typeface="+mn-cs"/>
            </a:rPr>
            <a:t>45</a:t>
          </a:r>
          <a:r>
            <a:rPr kumimoji="1" lang="ja-JP" altLang="en-US" sz="1100">
              <a:solidFill>
                <a:sysClr val="windowText" lastClr="000000"/>
              </a:solidFill>
              <a:effectLst/>
              <a:latin typeface="+mn-lt"/>
              <a:ea typeface="+mn-ea"/>
              <a:cs typeface="+mn-cs"/>
            </a:rPr>
            <a:t>百万円の増と</a:t>
          </a:r>
          <a:r>
            <a:rPr kumimoji="1" lang="ja-JP" altLang="ja-JP" sz="1100">
              <a:solidFill>
                <a:sysClr val="windowText" lastClr="000000"/>
              </a:solidFill>
              <a:effectLst/>
              <a:latin typeface="+mn-lt"/>
              <a:ea typeface="+mn-ea"/>
              <a:cs typeface="+mn-cs"/>
            </a:rPr>
            <a:t>高い水準となった。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投資事業の取捨選択に努めるとともに、基金の取崩しによる世代間負担の平準化等を検討しつつ、適正な公債費の管理に努めていく。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青森県中泊町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基金積立は基本的に税収如何にかかわらず、行革、経費節減等の経営努力により捻出したものを計上している。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令和６年度では、基金の太宗を占める財政調整基金は積立取崩の差引きで実質</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百万円の積立増となり、基金全体としても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その他特定目的基金残高については、新たに令和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年度①奨学金返還支援基金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百万円②学校施設整備基金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ケの特定目的基金を設置した。基金運用益の積立を行いつつ、一部を取り崩して使用している状況で、引き続き運用していく。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不透明な国の動向、突発的な大災害等の不測の事態に備えるため、これまでどおり税収如何にかかわらず、行革、経費節減等の経営努力により捻出したものを継続して積立していく方針である。今後、公共施設の老朽化による維持管理・更新費用の増大が見込まれることから、地方債とのバランスを考慮しながら、適正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合併振興基金：合併に伴う地域の振興及び住民の一体感を醸成する事業の財源に充てるため。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地域福祉基金：高齢者等の福祉の増進に関する事業で、民間の団体に対する補助事業及び町が推進する事業の財源に充てるため。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ふるさと活性化対策基金：農村地域で、生産・生活の場として維持し、地域共同体としての連帯意識を高め、地域の活性化に必要な 　　　　　　　　　    </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集落住民の共同活動を支援するために要する経費の財源に充てるため。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森林環境譲与税基金：森林の整備及びその促進に関する施策の財源に充てるため。</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秋元文庫基金：小中学校の図書を購入する財源に充てるため。</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1" i="0" baseline="0">
              <a:solidFill>
                <a:schemeClr val="dk1"/>
              </a:solidFill>
              <a:effectLst/>
              <a:latin typeface="+mn-lt"/>
              <a:ea typeface="+mn-ea"/>
              <a:cs typeface="+mn-cs"/>
            </a:rPr>
            <a:t>　</a:t>
          </a:r>
          <a:r>
            <a:rPr kumimoji="1" lang="ja-JP" altLang="ja-JP" sz="1100" b="1" i="0" baseline="0">
              <a:solidFill>
                <a:schemeClr val="dk1"/>
              </a:solidFill>
              <a:effectLst/>
              <a:latin typeface="+mn-lt"/>
              <a:ea typeface="+mn-ea"/>
              <a:cs typeface="+mn-cs"/>
            </a:rPr>
            <a:t>奨学金返還支援基金：</a:t>
          </a:r>
          <a:r>
            <a:rPr kumimoji="1" lang="ja-JP" altLang="en-US" sz="1100" b="1" i="0" baseline="0">
              <a:solidFill>
                <a:schemeClr val="dk1"/>
              </a:solidFill>
              <a:effectLst/>
              <a:latin typeface="+mn-lt"/>
              <a:ea typeface="+mn-ea"/>
              <a:cs typeface="+mn-cs"/>
            </a:rPr>
            <a:t>移住定住対策として、奨学金返還の財源に充てるため。</a:t>
          </a:r>
          <a:endParaRPr kumimoji="1" lang="en-US" altLang="ja-JP" sz="1100" b="1" i="0" baseline="0">
            <a:solidFill>
              <a:schemeClr val="dk1"/>
            </a:solidFill>
            <a:effectLst/>
            <a:latin typeface="+mn-lt"/>
            <a:ea typeface="+mn-ea"/>
            <a:cs typeface="+mn-cs"/>
          </a:endParaRPr>
        </a:p>
        <a:p>
          <a:pPr eaLnBrk="1" fontAlgn="auto" latinLnBrk="0" hangingPunct="1"/>
          <a:r>
            <a:rPr kumimoji="1" lang="ja-JP" altLang="en-US" sz="1100" b="1" i="0" baseline="0">
              <a:solidFill>
                <a:schemeClr val="dk1"/>
              </a:solidFill>
              <a:effectLst/>
              <a:latin typeface="+mn-lt"/>
              <a:ea typeface="+mn-ea"/>
              <a:cs typeface="+mn-cs"/>
            </a:rPr>
            <a:t>  </a:t>
          </a:r>
          <a:r>
            <a:rPr kumimoji="1" lang="en-US" altLang="ja-JP" sz="1100" b="1" i="0" baseline="0">
              <a:solidFill>
                <a:schemeClr val="dk1"/>
              </a:solidFill>
              <a:effectLst/>
              <a:latin typeface="+mn-lt"/>
              <a:ea typeface="+mn-ea"/>
              <a:cs typeface="+mn-cs"/>
            </a:rPr>
            <a:t>  </a:t>
          </a:r>
          <a:r>
            <a:rPr kumimoji="1" lang="ja-JP" altLang="ja-JP" sz="1100" b="1" i="0" baseline="0">
              <a:solidFill>
                <a:schemeClr val="dk1"/>
              </a:solidFill>
              <a:effectLst/>
              <a:latin typeface="+mn-lt"/>
              <a:ea typeface="+mn-ea"/>
              <a:cs typeface="+mn-cs"/>
            </a:rPr>
            <a:t>学校施設整備基金：仮称義務教育学校建設事業に</a:t>
          </a:r>
          <a:r>
            <a:rPr kumimoji="1" lang="ja-JP" altLang="en-US" sz="1100" b="1" i="0" baseline="0">
              <a:solidFill>
                <a:schemeClr val="dk1"/>
              </a:solidFill>
              <a:effectLst/>
              <a:latin typeface="+mn-lt"/>
              <a:ea typeface="+mn-ea"/>
              <a:cs typeface="+mn-cs"/>
            </a:rPr>
            <a:t>財源を</a:t>
          </a:r>
          <a:r>
            <a:rPr kumimoji="1" lang="ja-JP" altLang="ja-JP" sz="1100" b="1" i="0" baseline="0">
              <a:solidFill>
                <a:schemeClr val="dk1"/>
              </a:solidFill>
              <a:effectLst/>
              <a:latin typeface="+mn-lt"/>
              <a:ea typeface="+mn-ea"/>
              <a:cs typeface="+mn-cs"/>
            </a:rPr>
            <a:t>充</a:t>
          </a:r>
          <a:r>
            <a:rPr kumimoji="1" lang="ja-JP" altLang="en-US" sz="1100" b="1" i="0" baseline="0">
              <a:solidFill>
                <a:schemeClr val="dk1"/>
              </a:solidFill>
              <a:effectLst/>
              <a:latin typeface="+mn-lt"/>
              <a:ea typeface="+mn-ea"/>
              <a:cs typeface="+mn-cs"/>
            </a:rPr>
            <a:t>てるため</a:t>
          </a:r>
          <a:r>
            <a:rPr kumimoji="1" lang="ja-JP" altLang="ja-JP" sz="1100" b="1" i="0" baseline="0">
              <a:solidFill>
                <a:schemeClr val="dk1"/>
              </a:solidFill>
              <a:effectLst/>
              <a:latin typeface="+mn-lt"/>
              <a:ea typeface="+mn-ea"/>
              <a:cs typeface="+mn-cs"/>
            </a:rPr>
            <a:t>。</a:t>
          </a:r>
          <a:endPar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合併振興基金：基金運用益を積立てている状況である。長期総合計画策定に係る費用等で</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百万円取り崩した。</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地域福祉基金：基金運用益を積立てている状況。今年度は大きな変動はない。</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ふるさと活性化対策基金：基金運用益を積立てている状況。今年度は大きな変動はない。</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森林環境譲与税基金：森林環境譲与税を全額積み立てし、一部を取り崩して樹木伐採等に充てたものの、増となった。</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秋元文庫基金：小中学校の電子図書の購入費用に充てたため減となった。</a:t>
          </a:r>
          <a:b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奨学金返還支援基金：</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年度新設。</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学校施設整備基金：令和</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年度新設。</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百万円積立。</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合併振興基金：合併に伴った新町整備事業の財源として今後も活用していく。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地域福祉基金：高齢者等の福祉の増進に関する事業の財源を確保するため、今後も現状を維持していく。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ふるさと活性化対策基金：農業集落共同活動の推進に関する事業の財源を確保するため、今後も現状を維持していく。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森林環境譲与税基金：計画的に森林管理事業を実施する財源に使用していく。</a:t>
          </a:r>
        </a:p>
        <a:p>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秋元文庫基金：計画的に小中学校の電子図書を購入する財源に使用していく。</a:t>
          </a:r>
          <a:endParaRPr kumimoji="1" lang="en-US" altLang="ja-JP" sz="1100" b="1">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奨学金返還支援基金：</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R6</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にかけて合計</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百万円を積立し活用予定。</a:t>
          </a:r>
          <a:endPar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学校施設整備基金：</a:t>
          </a:r>
          <a:r>
            <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R10</a:t>
          </a:r>
          <a:r>
            <a:rPr kumimoji="1" lang="ja-JP" altLang="en-US"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の仮称義務教育学校建設事業に全額充当予定。</a:t>
          </a:r>
          <a:endParaRPr kumimoji="1" lang="en-US" altLang="ja-JP" sz="1100" b="1"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財政調整基金は、税収如何にかかわらず、行革・経費節減等の経営努力により捻出したものを計上している。令和６年度対前年比較では、財政調整基金残高は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主に地方交付税の減少及び突発的な大災害等の不測の事態備えるため、また緊急的な新規単独事業の即実行に対応するため、継続的に行革・経費節減等の経営努力により捻出したものを積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更に今後は、公共施設の老朽化による維持管理・更新費用の増大が見込まれることから、地方債とのバランスを考慮しながら、適正に活用していく。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285750" indent="-285750">
            <a:buFont typeface="Wingdings" panose="05000000000000000000" pitchFamily="2" charset="2"/>
            <a:buChar char="p"/>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年度の起債償還のピークに併せて償還額の平準化を目論んでおり、基金運用益を積立てている状況であるため、前年度と比較し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想定外の繰上償還が生じた場合の財源を確保するため、今後も現状を維持していく。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ポイント下回っている。就業人口が減となっている一方で高齢化率は増加しているほか、町の基幹産業である第一次産業の低迷が続いて</a:t>
          </a:r>
          <a:r>
            <a:rPr kumimoji="1" lang="ja-JP" altLang="en-US" sz="1100">
              <a:solidFill>
                <a:schemeClr val="dk1"/>
              </a:solidFill>
              <a:effectLst/>
              <a:latin typeface="+mn-lt"/>
              <a:ea typeface="+mn-ea"/>
              <a:cs typeface="+mn-cs"/>
            </a:rPr>
            <a:t>いたものの、</a:t>
          </a:r>
          <a:r>
            <a:rPr kumimoji="1" lang="en-US" altLang="ja-JP" sz="1100">
              <a:solidFill>
                <a:schemeClr val="dk1"/>
              </a:solidFill>
              <a:effectLst/>
              <a:latin typeface="+mn-lt"/>
              <a:ea typeface="+mn-ea"/>
              <a:cs typeface="+mn-cs"/>
            </a:rPr>
            <a:t>R7</a:t>
          </a:r>
          <a:r>
            <a:rPr kumimoji="1" lang="ja-JP" altLang="en-US" sz="1100">
              <a:solidFill>
                <a:schemeClr val="dk1"/>
              </a:solidFill>
              <a:effectLst/>
              <a:latin typeface="+mn-lt"/>
              <a:ea typeface="+mn-ea"/>
              <a:cs typeface="+mn-cs"/>
            </a:rPr>
            <a:t>以降は米価上昇に伴う所得改善傾向がみられる。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物価高騰が続く中、本当に必要な事業へ選択と集中を図ることで</a:t>
          </a:r>
          <a:r>
            <a:rPr kumimoji="1" lang="ja-JP" altLang="ja-JP" sz="1100">
              <a:solidFill>
                <a:schemeClr val="dk1"/>
              </a:solidFill>
              <a:effectLst/>
              <a:latin typeface="+mn-lt"/>
              <a:ea typeface="+mn-ea"/>
              <a:cs typeface="+mn-cs"/>
            </a:rPr>
            <a:t>歳出の見直しに取り組むとともに、</a:t>
          </a:r>
          <a:r>
            <a:rPr kumimoji="1" lang="ja-JP" altLang="en-US" sz="1100">
              <a:solidFill>
                <a:schemeClr val="dk1"/>
              </a:solidFill>
              <a:effectLst/>
              <a:latin typeface="+mn-lt"/>
              <a:ea typeface="+mn-ea"/>
              <a:cs typeface="+mn-cs"/>
            </a:rPr>
            <a:t>新たな財源の確保と</a:t>
          </a:r>
          <a:r>
            <a:rPr kumimoji="1" lang="ja-JP" altLang="ja-JP" sz="1100">
              <a:solidFill>
                <a:schemeClr val="dk1"/>
              </a:solidFill>
              <a:effectLst/>
              <a:latin typeface="+mn-lt"/>
              <a:ea typeface="+mn-ea"/>
              <a:cs typeface="+mn-cs"/>
            </a:rPr>
            <a:t>町税の電子決済推進等の徴収対策の強化など歳入の確保を図り財政基盤の強化に引き続き取り組む。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50195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50195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93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170845</xdr:rowOff>
    </xdr:from>
    <xdr:to>
      <xdr:col>7</xdr:col>
      <xdr:colOff>31750</xdr:colOff>
      <xdr:row>44</xdr:row>
      <xdr:rowOff>100995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85772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と類似団体平均を</a:t>
          </a:r>
          <a:r>
            <a:rPr kumimoji="1" lang="en-US" altLang="ja-JP" sz="1100">
              <a:solidFill>
                <a:schemeClr val="dk1"/>
              </a:solidFill>
              <a:effectLst/>
              <a:latin typeface="+mn-lt"/>
              <a:ea typeface="+mn-ea"/>
              <a:cs typeface="+mn-cs"/>
            </a:rPr>
            <a:t>6.6</a:t>
          </a:r>
          <a:r>
            <a:rPr kumimoji="1" lang="ja-JP" altLang="ja-JP" sz="1100">
              <a:solidFill>
                <a:schemeClr val="dk1"/>
              </a:solidFill>
              <a:effectLst/>
              <a:latin typeface="+mn-lt"/>
              <a:ea typeface="+mn-ea"/>
              <a:cs typeface="+mn-cs"/>
            </a:rPr>
            <a:t>ポイント上回っており、前年決算と比較すると</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の大きく</a:t>
          </a:r>
          <a:r>
            <a:rPr kumimoji="1" lang="ja-JP" altLang="ja-JP" sz="1100">
              <a:solidFill>
                <a:schemeClr val="dk1"/>
              </a:solidFill>
              <a:effectLst/>
              <a:latin typeface="+mn-lt"/>
              <a:ea typeface="+mn-ea"/>
              <a:cs typeface="+mn-cs"/>
            </a:rPr>
            <a:t>増となった。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物価高騰が続き、経常的な人件費、物件費等が増となり、財政の硬直化が進んだ。</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適正な価格転嫁を受け入れ、地域の事業者に配慮しつつ、</a:t>
          </a:r>
          <a:r>
            <a:rPr kumimoji="1" lang="ja-JP" altLang="ja-JP" sz="1100">
              <a:solidFill>
                <a:schemeClr val="dk1"/>
              </a:solidFill>
              <a:effectLst/>
              <a:latin typeface="+mn-lt"/>
              <a:ea typeface="+mn-ea"/>
              <a:cs typeface="+mn-cs"/>
            </a:rPr>
            <a:t>経常的経費</a:t>
          </a:r>
          <a:r>
            <a:rPr kumimoji="1" lang="ja-JP" altLang="en-US" sz="1100">
              <a:solidFill>
                <a:schemeClr val="dk1"/>
              </a:solidFill>
              <a:effectLst/>
              <a:latin typeface="+mn-lt"/>
              <a:ea typeface="+mn-ea"/>
              <a:cs typeface="+mn-cs"/>
            </a:rPr>
            <a:t>を可能な限り抑制し</a:t>
          </a:r>
          <a:r>
            <a:rPr kumimoji="1" lang="ja-JP" altLang="ja-JP" sz="1100">
              <a:solidFill>
                <a:schemeClr val="dk1"/>
              </a:solidFill>
              <a:effectLst/>
              <a:latin typeface="+mn-lt"/>
              <a:ea typeface="+mn-ea"/>
              <a:cs typeface="+mn-cs"/>
            </a:rPr>
            <a:t>、財政の弾力化に努めていく。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41656</xdr:rowOff>
    </xdr:from>
    <xdr:to>
      <xdr:col>23</xdr:col>
      <xdr:colOff>133350</xdr:colOff>
      <xdr:row>65</xdr:row>
      <xdr:rowOff>133350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8590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65</xdr:row>
      <xdr:rowOff>41656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376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64</xdr:row>
      <xdr:rowOff>164846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6043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46482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604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54627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9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114046</xdr:rowOff>
    </xdr:from>
    <xdr:to>
      <xdr:col>15</xdr:col>
      <xdr:colOff>133350</xdr:colOff>
      <xdr:row>65</xdr:row>
      <xdr:rowOff>44196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28973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[272,071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人件費・物件費等の人口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人当たり決算額は</a:t>
          </a:r>
          <a:r>
            <a:rPr kumimoji="1" lang="en-US" altLang="ja-JP" sz="1100">
              <a:solidFill>
                <a:schemeClr val="dk1"/>
              </a:solidFill>
              <a:effectLst/>
              <a:latin typeface="+mn-lt"/>
              <a:ea typeface="+mn-ea"/>
              <a:cs typeface="+mn-cs"/>
            </a:rPr>
            <a:t>272,071</a:t>
          </a:r>
          <a:r>
            <a:rPr kumimoji="1" lang="ja-JP" altLang="ja-JP" sz="1100">
              <a:solidFill>
                <a:schemeClr val="dk1"/>
              </a:solidFill>
              <a:effectLst/>
              <a:latin typeface="+mn-lt"/>
              <a:ea typeface="+mn-ea"/>
              <a:cs typeface="+mn-cs"/>
            </a:rPr>
            <a:t>円と類似団体平均を</a:t>
          </a:r>
          <a:r>
            <a:rPr kumimoji="1" lang="en-US" altLang="ja-JP" sz="1100">
              <a:solidFill>
                <a:schemeClr val="dk1"/>
              </a:solidFill>
              <a:effectLst/>
              <a:latin typeface="+mn-lt"/>
              <a:ea typeface="+mn-ea"/>
              <a:cs typeface="+mn-cs"/>
            </a:rPr>
            <a:t>119,938</a:t>
          </a:r>
          <a:r>
            <a:rPr kumimoji="1" lang="ja-JP" altLang="ja-JP" sz="1100">
              <a:solidFill>
                <a:schemeClr val="dk1"/>
              </a:solidFill>
              <a:effectLst/>
              <a:latin typeface="+mn-lt"/>
              <a:ea typeface="+mn-ea"/>
              <a:cs typeface="+mn-cs"/>
            </a:rPr>
            <a:t>円下回り、昨年度比で</a:t>
          </a:r>
          <a:r>
            <a:rPr kumimoji="1" lang="en-US" altLang="ja-JP" sz="1100">
              <a:solidFill>
                <a:schemeClr val="dk1"/>
              </a:solidFill>
              <a:effectLst/>
              <a:latin typeface="+mn-lt"/>
              <a:ea typeface="+mn-ea"/>
              <a:cs typeface="+mn-cs"/>
            </a:rPr>
            <a:t>16,579</a:t>
          </a:r>
          <a:r>
            <a:rPr kumimoji="1" lang="ja-JP" altLang="ja-JP" sz="1100">
              <a:solidFill>
                <a:schemeClr val="dk1"/>
              </a:solidFill>
              <a:effectLst/>
              <a:latin typeface="+mn-lt"/>
              <a:ea typeface="+mn-ea"/>
              <a:cs typeface="+mn-cs"/>
            </a:rPr>
            <a:t>円減となった。</a:t>
          </a:r>
          <a:r>
            <a:rPr kumimoji="1" lang="ja-JP" altLang="en-US" sz="1100">
              <a:solidFill>
                <a:schemeClr val="dk1"/>
              </a:solidFill>
              <a:effectLst/>
              <a:latin typeface="+mn-lt"/>
              <a:ea typeface="+mn-ea"/>
              <a:cs typeface="+mn-cs"/>
            </a:rPr>
            <a:t>決算額は増となったものの</a:t>
          </a:r>
          <a:r>
            <a:rPr kumimoji="1" lang="ja-JP" altLang="ja-JP" sz="1100">
              <a:solidFill>
                <a:schemeClr val="dk1"/>
              </a:solidFill>
              <a:effectLst/>
              <a:latin typeface="+mn-lt"/>
              <a:ea typeface="+mn-ea"/>
              <a:cs typeface="+mn-cs"/>
            </a:rPr>
            <a:t>類似団体に比べて低い水準を保っている。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事業の選択と集中による経常経費の削減</a:t>
          </a:r>
          <a:r>
            <a:rPr kumimoji="1" lang="ja-JP" altLang="ja-JP" sz="1100">
              <a:solidFill>
                <a:schemeClr val="dk1"/>
              </a:solidFill>
              <a:effectLst/>
              <a:latin typeface="+mn-lt"/>
              <a:ea typeface="+mn-ea"/>
              <a:cs typeface="+mn-cs"/>
            </a:rPr>
            <a:t>を図ってきたところであるが、今後は若い世代の</a:t>
          </a:r>
          <a:r>
            <a:rPr kumimoji="1" lang="ja-JP" altLang="en-US" sz="1100">
              <a:solidFill>
                <a:schemeClr val="dk1"/>
              </a:solidFill>
              <a:effectLst/>
              <a:latin typeface="+mn-lt"/>
              <a:ea typeface="+mn-ea"/>
              <a:cs typeface="+mn-cs"/>
            </a:rPr>
            <a:t>良質な</a:t>
          </a:r>
          <a:r>
            <a:rPr kumimoji="1" lang="ja-JP" altLang="ja-JP" sz="1100">
              <a:solidFill>
                <a:schemeClr val="dk1"/>
              </a:solidFill>
              <a:effectLst/>
              <a:latin typeface="+mn-lt"/>
              <a:ea typeface="+mn-ea"/>
              <a:cs typeface="+mn-cs"/>
            </a:rPr>
            <a:t>人材確保が課題となる。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98671</xdr:rowOff>
    </xdr:from>
    <xdr:to>
      <xdr:col>23</xdr:col>
      <xdr:colOff>133350</xdr:colOff>
      <xdr:row>81</xdr:row>
      <xdr:rowOff>167557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86121"/>
          <a:ext cx="838200" cy="6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98671</xdr:rowOff>
    </xdr:from>
    <xdr:to>
      <xdr:col>19</xdr:col>
      <xdr:colOff>133350</xdr:colOff>
      <xdr:row>81</xdr:row>
      <xdr:rowOff>138677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86121"/>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87858</xdr:rowOff>
    </xdr:from>
    <xdr:to>
      <xdr:col>15</xdr:col>
      <xdr:colOff>82550</xdr:colOff>
      <xdr:row>81</xdr:row>
      <xdr:rowOff>138677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75308"/>
          <a:ext cx="889000" cy="5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40757</xdr:rowOff>
    </xdr:from>
    <xdr:to>
      <xdr:col>11</xdr:col>
      <xdr:colOff>31750</xdr:colOff>
      <xdr:row>81</xdr:row>
      <xdr:rowOff>87858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8207"/>
          <a:ext cx="889000" cy="4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116757</xdr:rowOff>
    </xdr:from>
    <xdr:to>
      <xdr:col>23</xdr:col>
      <xdr:colOff>184150</xdr:colOff>
      <xdr:row>82</xdr:row>
      <xdr:rowOff>46907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0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133284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4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47871</xdr:rowOff>
    </xdr:from>
    <xdr:to>
      <xdr:col>19</xdr:col>
      <xdr:colOff>184150</xdr:colOff>
      <xdr:row>81</xdr:row>
      <xdr:rowOff>149471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3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159648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04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87877</xdr:rowOff>
    </xdr:from>
    <xdr:to>
      <xdr:col>15</xdr:col>
      <xdr:colOff>133350</xdr:colOff>
      <xdr:row>82</xdr:row>
      <xdr:rowOff>18027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9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28204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7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37058</xdr:rowOff>
    </xdr:from>
    <xdr:to>
      <xdr:col>11</xdr:col>
      <xdr:colOff>82550</xdr:colOff>
      <xdr:row>81</xdr:row>
      <xdr:rowOff>138658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9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148835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161407</xdr:rowOff>
    </xdr:from>
    <xdr:to>
      <xdr:col>7</xdr:col>
      <xdr:colOff>31750</xdr:colOff>
      <xdr:row>81</xdr:row>
      <xdr:rowOff>91557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101734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a:t>
          </a:r>
          <a:r>
            <a:rPr kumimoji="1" lang="ja-JP" altLang="en-US" sz="1100">
              <a:solidFill>
                <a:schemeClr val="dk1"/>
              </a:solidFill>
              <a:effectLst/>
              <a:latin typeface="+mn-lt"/>
              <a:ea typeface="+mn-ea"/>
              <a:cs typeface="+mn-cs"/>
            </a:rPr>
            <a:t>物価高騰等により給与改定を実施したことで</a:t>
          </a:r>
          <a:r>
            <a:rPr kumimoji="1" lang="en-US" altLang="ja-JP" sz="1100">
              <a:solidFill>
                <a:schemeClr val="dk1"/>
              </a:solidFill>
              <a:effectLst/>
              <a:latin typeface="+mn-lt"/>
              <a:ea typeface="+mn-ea"/>
              <a:cs typeface="+mn-cs"/>
            </a:rPr>
            <a:t>94.9</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なった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以降、ほぼ平坦に推移している。階層変動などによる増減は見込まれるものの、同水準で推移していくものと思われる。人事評価制度等により、今後もより一層、適正な給与制度の運営に努めていく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少子化の進行により地方に若い世代が少なくなっていく中、ラスパイレス指数が低いことで優秀な人材の確保が困難となる可能性がある。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55739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283266"/>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52916</xdr:rowOff>
    </xdr:from>
    <xdr:to>
      <xdr:col>77</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2832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122766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3637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106539</xdr:rowOff>
    </xdr:from>
    <xdr:to>
      <xdr:col>68</xdr:col>
      <xdr:colOff>152400</xdr:colOff>
      <xdr:row>84</xdr:row>
      <xdr:rowOff>122766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336889"/>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年度の町村合併以降、平成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年度までの退職者不補充、以降は新規採用抑制など職員数の適正化を図っており、人口千人当たりの職員数は</a:t>
          </a:r>
          <a:r>
            <a:rPr kumimoji="1" lang="en-US" altLang="ja-JP" sz="1100">
              <a:solidFill>
                <a:schemeClr val="dk1"/>
              </a:solidFill>
              <a:effectLst/>
              <a:latin typeface="+mn-lt"/>
              <a:ea typeface="+mn-ea"/>
              <a:cs typeface="+mn-cs"/>
            </a:rPr>
            <a:t>11.15</a:t>
          </a:r>
          <a:r>
            <a:rPr kumimoji="1" lang="ja-JP" altLang="ja-JP" sz="1100">
              <a:solidFill>
                <a:schemeClr val="dk1"/>
              </a:solidFill>
              <a:effectLst/>
              <a:latin typeface="+mn-lt"/>
              <a:ea typeface="+mn-ea"/>
              <a:cs typeface="+mn-cs"/>
            </a:rPr>
            <a:t>人と対前年度比で</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人増であるものの、類似団体平均を</a:t>
          </a:r>
          <a:r>
            <a:rPr kumimoji="1" lang="en-US" altLang="ja-JP" sz="1100">
              <a:solidFill>
                <a:schemeClr val="dk1"/>
              </a:solidFill>
              <a:effectLst/>
              <a:latin typeface="+mn-lt"/>
              <a:ea typeface="+mn-ea"/>
              <a:cs typeface="+mn-cs"/>
            </a:rPr>
            <a:t>6.44</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行政機構改革による人員配置の適正化と事務事業の見直しや指定管理者制度の導入拡大で効率化を図っているところではあるが、</a:t>
          </a:r>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は人材難が続き、長期的な人材の確保に課題を抱えている。今後は職員層</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均衡に考慮しつつ、役職定年職員の適正な配置を行うことで、若い世代への知識等の継承を図る必要がある。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169952</xdr:rowOff>
    </xdr:from>
    <xdr:to>
      <xdr:col>81</xdr:col>
      <xdr:colOff>44450</xdr:colOff>
      <xdr:row>59</xdr:row>
      <xdr:rowOff>11049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14052"/>
          <a:ext cx="8382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160782</xdr:rowOff>
    </xdr:from>
    <xdr:to>
      <xdr:col>77</xdr:col>
      <xdr:colOff>44450</xdr:colOff>
      <xdr:row>58</xdr:row>
      <xdr:rowOff>169952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04882"/>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156439</xdr:rowOff>
    </xdr:from>
    <xdr:to>
      <xdr:col>72</xdr:col>
      <xdr:colOff>203200</xdr:colOff>
      <xdr:row>58</xdr:row>
      <xdr:rowOff>160782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10053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141960</xdr:rowOff>
    </xdr:from>
    <xdr:to>
      <xdr:col>68</xdr:col>
      <xdr:colOff>152400</xdr:colOff>
      <xdr:row>58</xdr:row>
      <xdr:rowOff>156439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086060"/>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131699</xdr:rowOff>
    </xdr:from>
    <xdr:to>
      <xdr:col>81</xdr:col>
      <xdr:colOff>95250</xdr:colOff>
      <xdr:row>59</xdr:row>
      <xdr:rowOff>61849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07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52976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999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119152</xdr:rowOff>
    </xdr:from>
    <xdr:to>
      <xdr:col>77</xdr:col>
      <xdr:colOff>95250</xdr:colOff>
      <xdr:row>59</xdr:row>
      <xdr:rowOff>49302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06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59479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32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109982</xdr:rowOff>
    </xdr:from>
    <xdr:to>
      <xdr:col>73</xdr:col>
      <xdr:colOff>44450</xdr:colOff>
      <xdr:row>59</xdr:row>
      <xdr:rowOff>40132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50309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105639</xdr:rowOff>
    </xdr:from>
    <xdr:to>
      <xdr:col>68</xdr:col>
      <xdr:colOff>203200</xdr:colOff>
      <xdr:row>59</xdr:row>
      <xdr:rowOff>35789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04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45966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18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91160</xdr:rowOff>
    </xdr:from>
    <xdr:to>
      <xdr:col>64</xdr:col>
      <xdr:colOff>152400</xdr:colOff>
      <xdr:row>59</xdr:row>
      <xdr:rowOff>21310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0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31487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0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年度をピークに</a:t>
          </a:r>
          <a:r>
            <a:rPr kumimoji="1" lang="ja-JP" altLang="en-US" sz="1100">
              <a:solidFill>
                <a:schemeClr val="dk1"/>
              </a:solidFill>
              <a:effectLst/>
              <a:latin typeface="+mn-lt"/>
              <a:ea typeface="+mn-ea"/>
              <a:cs typeface="+mn-cs"/>
            </a:rPr>
            <a:t>緩やかに</a:t>
          </a:r>
          <a:r>
            <a:rPr kumimoji="1" lang="ja-JP" altLang="ja-JP" sz="1100">
              <a:solidFill>
                <a:schemeClr val="dk1"/>
              </a:solidFill>
              <a:effectLst/>
              <a:latin typeface="+mn-lt"/>
              <a:ea typeface="+mn-ea"/>
              <a:cs typeface="+mn-cs"/>
            </a:rPr>
            <a:t>減少し、令和</a:t>
          </a:r>
          <a:r>
            <a:rPr kumimoji="1" lang="ja-JP" altLang="en-US" sz="1100">
              <a:solidFill>
                <a:schemeClr val="dk1"/>
              </a:solidFill>
              <a:effectLst/>
              <a:latin typeface="+mn-lt"/>
              <a:ea typeface="+mn-ea"/>
              <a:cs typeface="+mn-cs"/>
            </a:rPr>
            <a:t>６年</a:t>
          </a:r>
          <a:r>
            <a:rPr kumimoji="1" lang="ja-JP" altLang="ja-JP" sz="1100">
              <a:solidFill>
                <a:schemeClr val="dk1"/>
              </a:solidFill>
              <a:effectLst/>
              <a:latin typeface="+mn-lt"/>
              <a:ea typeface="+mn-ea"/>
              <a:cs typeface="+mn-cs"/>
            </a:rPr>
            <a:t>度決算では昨年度比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10.3</a:t>
          </a:r>
          <a:r>
            <a:rPr kumimoji="1" lang="ja-JP" altLang="ja-JP"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近年の投資事業に伴う元利償還が始まったことから、今後は微増傾向で推移していく見込みである。投資事業の取捨選択に努めるとともに、</a:t>
          </a:r>
          <a:r>
            <a:rPr kumimoji="1" lang="ja-JP" altLang="en-US" sz="1100">
              <a:solidFill>
                <a:schemeClr val="dk1"/>
              </a:solidFill>
              <a:effectLst/>
              <a:latin typeface="+mn-lt"/>
              <a:ea typeface="+mn-ea"/>
              <a:cs typeface="+mn-cs"/>
            </a:rPr>
            <a:t>機動的に減債</a:t>
          </a:r>
          <a:r>
            <a:rPr kumimoji="1" lang="ja-JP" altLang="ja-JP" sz="1100">
              <a:solidFill>
                <a:schemeClr val="dk1"/>
              </a:solidFill>
              <a:effectLst/>
              <a:latin typeface="+mn-lt"/>
              <a:ea typeface="+mn-ea"/>
              <a:cs typeface="+mn-cs"/>
            </a:rPr>
            <a:t>基金の取崩し等を検討しつつ、適正な公債費の管理に努める。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66146</xdr:rowOff>
    </xdr:from>
    <xdr:to>
      <xdr:col>81</xdr:col>
      <xdr:colOff>44450</xdr:colOff>
      <xdr:row>41</xdr:row>
      <xdr:rowOff>86254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55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86254</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15704"/>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15346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45867"/>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166688</xdr:rowOff>
    </xdr:from>
    <xdr:to>
      <xdr:col>68</xdr:col>
      <xdr:colOff>152400</xdr:colOff>
      <xdr:row>42</xdr:row>
      <xdr:rowOff>15346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961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15346</xdr:rowOff>
    </xdr:from>
    <xdr:to>
      <xdr:col>81</xdr:col>
      <xdr:colOff>95250</xdr:colOff>
      <xdr:row>41</xdr:row>
      <xdr:rowOff>116946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158873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1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35454</xdr:rowOff>
    </xdr:from>
    <xdr:to>
      <xdr:col>77</xdr:col>
      <xdr:colOff>95250</xdr:colOff>
      <xdr:row>41</xdr:row>
      <xdr:rowOff>137054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121831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51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135996</xdr:rowOff>
    </xdr:from>
    <xdr:to>
      <xdr:col>68</xdr:col>
      <xdr:colOff>203200</xdr:colOff>
      <xdr:row>42</xdr:row>
      <xdr:rowOff>66146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50923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115888</xdr:rowOff>
    </xdr:from>
    <xdr:to>
      <xdr:col>64</xdr:col>
      <xdr:colOff>152400</xdr:colOff>
      <xdr:row>42</xdr:row>
      <xdr:rowOff>46038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30815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将来負担比率は、類似団体平均を</a:t>
          </a:r>
          <a:r>
            <a:rPr kumimoji="1" lang="en-US" altLang="ja-JP" sz="1050">
              <a:solidFill>
                <a:schemeClr val="dk1"/>
              </a:solidFill>
              <a:effectLst/>
              <a:latin typeface="+mn-lt"/>
              <a:ea typeface="+mn-ea"/>
              <a:cs typeface="+mn-cs"/>
            </a:rPr>
            <a:t>45.0</a:t>
          </a:r>
          <a:r>
            <a:rPr kumimoji="1" lang="ja-JP" altLang="ja-JP" sz="1050">
              <a:solidFill>
                <a:schemeClr val="dk1"/>
              </a:solidFill>
              <a:effectLst/>
              <a:latin typeface="+mn-lt"/>
              <a:ea typeface="+mn-ea"/>
              <a:cs typeface="+mn-cs"/>
            </a:rPr>
            <a:t>ポイント上回っている</a:t>
          </a:r>
          <a:r>
            <a:rPr kumimoji="1" lang="ja-JP" altLang="en-US" sz="1050">
              <a:solidFill>
                <a:schemeClr val="dk1"/>
              </a:solidFill>
              <a:effectLst/>
              <a:latin typeface="+mn-lt"/>
              <a:ea typeface="+mn-ea"/>
              <a:cs typeface="+mn-cs"/>
            </a:rPr>
            <a:t>ものの大きく改善した</a:t>
          </a:r>
          <a:r>
            <a:rPr kumimoji="1" lang="ja-JP" altLang="ja-JP" sz="1050">
              <a:solidFill>
                <a:schemeClr val="dk1"/>
              </a:solidFill>
              <a:effectLst/>
              <a:latin typeface="+mn-lt"/>
              <a:ea typeface="+mn-ea"/>
              <a:cs typeface="+mn-cs"/>
            </a:rPr>
            <a:t>。</a:t>
          </a:r>
          <a:endParaRPr lang="ja-JP" altLang="ja-JP" sz="105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６</a:t>
          </a:r>
          <a:r>
            <a:rPr kumimoji="1" lang="ja-JP" altLang="ja-JP" sz="1050">
              <a:solidFill>
                <a:schemeClr val="dk1"/>
              </a:solidFill>
              <a:effectLst/>
              <a:latin typeface="+mn-lt"/>
              <a:ea typeface="+mn-ea"/>
              <a:cs typeface="+mn-cs"/>
            </a:rPr>
            <a:t>年度決算では、</a:t>
          </a:r>
          <a:r>
            <a:rPr kumimoji="1" lang="ja-JP" altLang="en-US" sz="1050">
              <a:solidFill>
                <a:schemeClr val="dk1"/>
              </a:solidFill>
              <a:effectLst/>
              <a:latin typeface="+mn-lt"/>
              <a:ea typeface="+mn-ea"/>
              <a:cs typeface="+mn-cs"/>
            </a:rPr>
            <a:t>昨今の大型事業が一服した。</a:t>
          </a:r>
          <a:r>
            <a:rPr kumimoji="1" lang="ja-JP" altLang="ja-JP" sz="1050">
              <a:solidFill>
                <a:schemeClr val="dk1"/>
              </a:solidFill>
              <a:effectLst/>
              <a:latin typeface="+mn-lt"/>
              <a:ea typeface="+mn-ea"/>
              <a:cs typeface="+mn-cs"/>
            </a:rPr>
            <a:t>将来負担額は</a:t>
          </a:r>
          <a:r>
            <a:rPr kumimoji="1" lang="en-US" altLang="ja-JP" sz="1050">
              <a:solidFill>
                <a:schemeClr val="dk1"/>
              </a:solidFill>
              <a:effectLst/>
              <a:latin typeface="+mn-lt"/>
              <a:ea typeface="+mn-ea"/>
              <a:cs typeface="+mn-cs"/>
            </a:rPr>
            <a:t>15,471</a:t>
          </a:r>
          <a:r>
            <a:rPr kumimoji="1" lang="ja-JP" altLang="ja-JP" sz="1050">
              <a:solidFill>
                <a:schemeClr val="dk1"/>
              </a:solidFill>
              <a:effectLst/>
              <a:latin typeface="+mn-lt"/>
              <a:ea typeface="+mn-ea"/>
              <a:cs typeface="+mn-cs"/>
            </a:rPr>
            <a:t>百万円、充当可能基金等が</a:t>
          </a:r>
          <a:r>
            <a:rPr kumimoji="1" lang="en-US" altLang="ja-JP" sz="1050">
              <a:solidFill>
                <a:schemeClr val="dk1"/>
              </a:solidFill>
              <a:effectLst/>
              <a:latin typeface="+mn-lt"/>
              <a:ea typeface="+mn-ea"/>
              <a:cs typeface="+mn-cs"/>
            </a:rPr>
            <a:t>3,417</a:t>
          </a:r>
          <a:r>
            <a:rPr kumimoji="1" lang="ja-JP" altLang="ja-JP" sz="1050">
              <a:solidFill>
                <a:schemeClr val="dk1"/>
              </a:solidFill>
              <a:effectLst/>
              <a:latin typeface="+mn-lt"/>
              <a:ea typeface="+mn-ea"/>
              <a:cs typeface="+mn-cs"/>
            </a:rPr>
            <a:t>百万円等、充当可能財源も</a:t>
          </a:r>
          <a:r>
            <a:rPr kumimoji="1" lang="en-US" altLang="ja-JP" sz="1050">
              <a:solidFill>
                <a:schemeClr val="dk1"/>
              </a:solidFill>
              <a:effectLst/>
              <a:latin typeface="+mn-lt"/>
              <a:ea typeface="+mn-ea"/>
              <a:cs typeface="+mn-cs"/>
            </a:rPr>
            <a:t>13,602</a:t>
          </a:r>
          <a:r>
            <a:rPr kumimoji="1" lang="ja-JP" altLang="ja-JP" sz="1050">
              <a:solidFill>
                <a:schemeClr val="dk1"/>
              </a:solidFill>
              <a:effectLst/>
              <a:latin typeface="+mn-lt"/>
              <a:ea typeface="+mn-ea"/>
              <a:cs typeface="+mn-cs"/>
            </a:rPr>
            <a:t>百万円と増となり、将来負担比率は昨年度比で</a:t>
          </a:r>
          <a:r>
            <a:rPr kumimoji="1" lang="en-US" altLang="ja-JP" sz="1050">
              <a:solidFill>
                <a:schemeClr val="dk1"/>
              </a:solidFill>
              <a:effectLst/>
              <a:latin typeface="+mn-lt"/>
              <a:ea typeface="+mn-ea"/>
              <a:cs typeface="+mn-cs"/>
            </a:rPr>
            <a:t>21.2</a:t>
          </a:r>
          <a:r>
            <a:rPr kumimoji="1" lang="ja-JP" altLang="ja-JP" sz="1050">
              <a:solidFill>
                <a:schemeClr val="dk1"/>
              </a:solidFill>
              <a:effectLst/>
              <a:latin typeface="+mn-lt"/>
              <a:ea typeface="+mn-ea"/>
              <a:cs typeface="+mn-cs"/>
            </a:rPr>
            <a:t>ポイントと</a:t>
          </a:r>
          <a:r>
            <a:rPr kumimoji="1" lang="ja-JP" altLang="en-US" sz="1050">
              <a:solidFill>
                <a:schemeClr val="dk1"/>
              </a:solidFill>
              <a:effectLst/>
              <a:latin typeface="+mn-lt"/>
              <a:ea typeface="+mn-ea"/>
              <a:cs typeface="+mn-cs"/>
            </a:rPr>
            <a:t>大幅減</a:t>
          </a:r>
          <a:r>
            <a:rPr kumimoji="1" lang="ja-JP" altLang="ja-JP" sz="1050">
              <a:solidFill>
                <a:schemeClr val="dk1"/>
              </a:solidFill>
              <a:effectLst/>
              <a:latin typeface="+mn-lt"/>
              <a:ea typeface="+mn-ea"/>
              <a:cs typeface="+mn-cs"/>
            </a:rPr>
            <a:t>となった。大型事業</a:t>
          </a:r>
          <a:r>
            <a:rPr kumimoji="1" lang="ja-JP" altLang="en-US" sz="1050">
              <a:solidFill>
                <a:schemeClr val="dk1"/>
              </a:solidFill>
              <a:effectLst/>
              <a:latin typeface="+mn-lt"/>
              <a:ea typeface="+mn-ea"/>
              <a:cs typeface="+mn-cs"/>
            </a:rPr>
            <a:t>一服に伴い一時的に比率は低下しているものの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統合義務教育学校改修等のさらなる大型事業を控え、</a:t>
          </a:r>
          <a:r>
            <a:rPr kumimoji="1" lang="ja-JP" altLang="ja-JP" sz="1050">
              <a:solidFill>
                <a:schemeClr val="dk1"/>
              </a:solidFill>
              <a:effectLst/>
              <a:latin typeface="+mn-lt"/>
              <a:ea typeface="+mn-ea"/>
              <a:cs typeface="+mn-cs"/>
            </a:rPr>
            <a:t>今後の将来負担比率の水準が懸念される</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基準財政需要額への算入率の高い起債の活用や経営努力により充当可能基金を確保するなど、将来負担の縮減に努める。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87086</xdr:rowOff>
    </xdr:from>
    <xdr:to>
      <xdr:col>81</xdr:col>
      <xdr:colOff>44450</xdr:colOff>
      <xdr:row>17</xdr:row>
      <xdr:rowOff>159234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830286"/>
          <a:ext cx="838200" cy="2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140849</xdr:rowOff>
    </xdr:from>
    <xdr:to>
      <xdr:col>77</xdr:col>
      <xdr:colOff>44450</xdr:colOff>
      <xdr:row>17</xdr:row>
      <xdr:rowOff>159234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305549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113272</xdr:rowOff>
    </xdr:from>
    <xdr:to>
      <xdr:col>72</xdr:col>
      <xdr:colOff>203200</xdr:colOff>
      <xdr:row>17</xdr:row>
      <xdr:rowOff>140849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27922"/>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113272</xdr:rowOff>
    </xdr:from>
    <xdr:to>
      <xdr:col>68</xdr:col>
      <xdr:colOff>152400</xdr:colOff>
      <xdr:row>19</xdr:row>
      <xdr:rowOff>22013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27922"/>
          <a:ext cx="8890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36286</xdr:rowOff>
    </xdr:from>
    <xdr:to>
      <xdr:col>81</xdr:col>
      <xdr:colOff>95250</xdr:colOff>
      <xdr:row>16</xdr:row>
      <xdr:rowOff>137886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8363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5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108434</xdr:rowOff>
    </xdr:from>
    <xdr:to>
      <xdr:col>77</xdr:col>
      <xdr:colOff>95250</xdr:colOff>
      <xdr:row>18</xdr:row>
      <xdr:rowOff>38584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23361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09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90049</xdr:rowOff>
    </xdr:from>
    <xdr:to>
      <xdr:col>73</xdr:col>
      <xdr:colOff>44450</xdr:colOff>
      <xdr:row>18</xdr:row>
      <xdr:rowOff>20199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4976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9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62472</xdr:rowOff>
    </xdr:from>
    <xdr:to>
      <xdr:col>68</xdr:col>
      <xdr:colOff>203200</xdr:colOff>
      <xdr:row>17</xdr:row>
      <xdr:rowOff>164072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148849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ポイントと微減で、類似団体平均を</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ポイント下回る結果となった。大きな要因であった退職手当組合への特別負担金が近年、減少してきていることが要因</a:t>
          </a:r>
          <a:r>
            <a:rPr kumimoji="1" lang="ja-JP" altLang="en-US" sz="1100">
              <a:solidFill>
                <a:schemeClr val="dk1"/>
              </a:solidFill>
              <a:effectLst/>
              <a:latin typeface="+mn-lt"/>
              <a:ea typeface="+mn-ea"/>
              <a:cs typeface="+mn-cs"/>
            </a:rPr>
            <a:t>の一つとして考えられる</a:t>
          </a:r>
          <a:r>
            <a:rPr kumimoji="1" lang="ja-JP" altLang="ja-JP" sz="1100">
              <a:solidFill>
                <a:schemeClr val="dk1"/>
              </a:solidFill>
              <a:effectLst/>
              <a:latin typeface="+mn-lt"/>
              <a:ea typeface="+mn-ea"/>
              <a:cs typeface="+mn-cs"/>
            </a:rPr>
            <a:t>。今後、人材採用難により、特に若手人材の確保に課題がある。指定管理者制度の導入など全体的な人件費抑制を図りつつ、若い世代へ定年退職者による知識や技術の継承により、長期的な存続を図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34</xdr:row>
      <xdr:rowOff>9434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1914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xdr:rowOff>
    </xdr:from>
    <xdr:to>
      <xdr:col>19</xdr:col>
      <xdr:colOff>187325</xdr:colOff>
      <xdr:row>34</xdr:row>
      <xdr:rowOff>48623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387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42092</xdr:rowOff>
    </xdr:from>
    <xdr:to>
      <xdr:col>15</xdr:col>
      <xdr:colOff>98425</xdr:colOff>
      <xdr:row>34</xdr:row>
      <xdr:rowOff>48623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71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42092</xdr:rowOff>
    </xdr:from>
    <xdr:to>
      <xdr:col>11</xdr:col>
      <xdr:colOff>9525</xdr:colOff>
      <xdr:row>35</xdr:row>
      <xdr:rowOff>27396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71392"/>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110490</xdr:rowOff>
    </xdr:from>
    <xdr:to>
      <xdr:col>24</xdr:col>
      <xdr:colOff>76200</xdr:colOff>
      <xdr:row>34</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19067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130084</xdr:rowOff>
    </xdr:from>
    <xdr:to>
      <xdr:col>20</xdr:col>
      <xdr:colOff>38100</xdr:colOff>
      <xdr:row>34</xdr:row>
      <xdr:rowOff>60234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70411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169273</xdr:rowOff>
    </xdr:from>
    <xdr:to>
      <xdr:col>15</xdr:col>
      <xdr:colOff>149225</xdr:colOff>
      <xdr:row>34</xdr:row>
      <xdr:rowOff>99423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109600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162742</xdr:rowOff>
    </xdr:from>
    <xdr:to>
      <xdr:col>11</xdr:col>
      <xdr:colOff>60325</xdr:colOff>
      <xdr:row>34</xdr:row>
      <xdr:rowOff>92892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103069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148046</xdr:rowOff>
    </xdr:from>
    <xdr:to>
      <xdr:col>6</xdr:col>
      <xdr:colOff>171450</xdr:colOff>
      <xdr:row>35</xdr:row>
      <xdr:rowOff>78196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88373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4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ポイントと前年度比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ポイント増となり、類似団体平均を</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ポイント上回っている。物価高騰による委託費等の増によるものや令和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月に竣工した総合福祉健康センターの運営開始による費用の増の影響を受けており、類似団体に比較して高止まりしている。必要な業務を取捨選択を行い、経費の節減につなげていく。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17</xdr:row>
      <xdr:rowOff>155575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41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41275</xdr:rowOff>
    </xdr:from>
    <xdr:to>
      <xdr:col>78</xdr:col>
      <xdr:colOff>69850</xdr:colOff>
      <xdr:row>17</xdr:row>
      <xdr:rowOff>127000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955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41275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9273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98425</xdr:rowOff>
    </xdr:from>
    <xdr:to>
      <xdr:col>69</xdr:col>
      <xdr:colOff>92075</xdr:colOff>
      <xdr:row>17</xdr:row>
      <xdr:rowOff>12700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6701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104775</xdr:rowOff>
    </xdr:from>
    <xdr:to>
      <xdr:col>82</xdr:col>
      <xdr:colOff>158750</xdr:colOff>
      <xdr:row>18</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76852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161925</xdr:rowOff>
    </xdr:from>
    <xdr:to>
      <xdr:col>74</xdr:col>
      <xdr:colOff>31750</xdr:colOff>
      <xdr:row>17</xdr:row>
      <xdr:rowOff>92075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159402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ポイントと類似団体平均を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ポイント上回っている。昨年度比では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コロナ対策等の給付金が終了したこと等により前年度比では減となっているが、平成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年度以降、高校生までの医療費無料化、保育料無料化を実施しているため、類似団体に比較すると高い水準である。　義務的経費であるもの、喫緊する人口減少対策に要するもののため、住民に対する必要な扶助は今後も継続的に行っていく。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5377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53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5186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518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その他経費に係る経常収支比率は、対前年度比で</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a:t>
          </a:r>
          <a:r>
            <a:rPr kumimoji="1" lang="ja-JP" altLang="en-US" sz="1100">
              <a:solidFill>
                <a:schemeClr val="dk1"/>
              </a:solidFill>
              <a:effectLst/>
              <a:latin typeface="+mn-lt"/>
              <a:ea typeface="+mn-ea"/>
              <a:cs typeface="+mn-cs"/>
            </a:rPr>
            <a:t>６は豪雪に伴い、除排雪に係る維持補修費</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が大きく増となった。　</a:t>
          </a:r>
          <a:r>
            <a:rPr kumimoji="1" lang="ja-JP" altLang="ja-JP" sz="1100">
              <a:solidFill>
                <a:schemeClr val="dk1"/>
              </a:solidFill>
              <a:effectLst/>
              <a:latin typeface="+mn-lt"/>
              <a:ea typeface="+mn-ea"/>
              <a:cs typeface="+mn-cs"/>
            </a:rPr>
            <a:t>特別会計への繰出金については、継続して病院事業の適正化を図り、事業費抑制に努める。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62230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5671800" y="100939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43180</xdr:rowOff>
    </xdr:from>
    <xdr:to>
      <xdr:col>78</xdr:col>
      <xdr:colOff>69850</xdr:colOff>
      <xdr:row>58</xdr:row>
      <xdr:rowOff>149860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9872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43180</xdr:rowOff>
    </xdr:from>
    <xdr:to>
      <xdr:col>73</xdr:col>
      <xdr:colOff>180975</xdr:colOff>
      <xdr:row>59</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99872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24130</xdr:rowOff>
    </xdr:from>
    <xdr:to>
      <xdr:col>69</xdr:col>
      <xdr:colOff>92075</xdr:colOff>
      <xdr:row>59</xdr:row>
      <xdr:rowOff>85090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13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11430</xdr:rowOff>
    </xdr:from>
    <xdr:to>
      <xdr:col>82</xdr:col>
      <xdr:colOff>158750</xdr:colOff>
      <xdr:row>59</xdr:row>
      <xdr:rowOff>113030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154957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99060</xdr:rowOff>
    </xdr:from>
    <xdr:to>
      <xdr:col>78</xdr:col>
      <xdr:colOff>120650</xdr:colOff>
      <xdr:row>59</xdr:row>
      <xdr:rowOff>29210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13987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12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163830</xdr:rowOff>
    </xdr:from>
    <xdr:to>
      <xdr:col>74</xdr:col>
      <xdr:colOff>31750</xdr:colOff>
      <xdr:row>58</xdr:row>
      <xdr:rowOff>93980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78757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120667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ポイントとなり、類似団体平均を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en-US" sz="1100">
              <a:solidFill>
                <a:schemeClr val="dk1"/>
              </a:solidFill>
              <a:effectLst/>
              <a:latin typeface="+mn-lt"/>
              <a:ea typeface="+mn-ea"/>
              <a:cs typeface="+mn-cs"/>
            </a:rPr>
            <a:t>　本年度の特記事項として、漁業集落排水事業及び農業集落排水事業の法適化にともない、前年まで繰出金として繰出ししていた資金について補助金とした。</a:t>
          </a:r>
          <a:r>
            <a:rPr kumimoji="1" lang="ja-JP" altLang="ja-JP" sz="1100">
              <a:solidFill>
                <a:schemeClr val="dk1"/>
              </a:solidFill>
              <a:effectLst/>
              <a:latin typeface="+mn-lt"/>
              <a:ea typeface="+mn-ea"/>
              <a:cs typeface="+mn-cs"/>
            </a:rPr>
            <a:t>単独補助金については、平成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年度以降、見直し削減に取り組んできたところであり、今後も補助費等の抑制に努めていく。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763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92710</xdr:rowOff>
    </xdr:from>
    <xdr:to>
      <xdr:col>78</xdr:col>
      <xdr:colOff>69850</xdr:colOff>
      <xdr:row>36</xdr:row>
      <xdr:rowOff>115570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64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6204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35</xdr:row>
      <xdr:rowOff>167005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620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25417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64770</xdr:rowOff>
    </xdr:from>
    <xdr:to>
      <xdr:col>78</xdr:col>
      <xdr:colOff>120650</xdr:colOff>
      <xdr:row>36</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151147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41910</xdr:rowOff>
    </xdr:from>
    <xdr:to>
      <xdr:col>74</xdr:col>
      <xdr:colOff>31750</xdr:colOff>
      <xdr:row>36</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128287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116205</xdr:rowOff>
    </xdr:from>
    <xdr:to>
      <xdr:col>65</xdr:col>
      <xdr:colOff>53975</xdr:colOff>
      <xdr:row>36</xdr:row>
      <xdr:rowOff>46355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31132</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公債費の経常収支比率に占める割合は、対前年度比で</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ポイントで、類似団体を</a:t>
          </a:r>
          <a:r>
            <a:rPr kumimoji="1" lang="en-US" altLang="ja-JP" sz="1100">
              <a:solidFill>
                <a:schemeClr val="dk1"/>
              </a:solidFill>
              <a:effectLst/>
              <a:latin typeface="+mn-lt"/>
              <a:ea typeface="+mn-ea"/>
              <a:cs typeface="+mn-cs"/>
            </a:rPr>
            <a:t>5.6</a:t>
          </a:r>
          <a:r>
            <a:rPr kumimoji="1" lang="ja-JP" altLang="ja-JP" sz="1100">
              <a:solidFill>
                <a:schemeClr val="dk1"/>
              </a:solidFill>
              <a:effectLst/>
              <a:latin typeface="+mn-lt"/>
              <a:ea typeface="+mn-ea"/>
              <a:cs typeface="+mn-cs"/>
            </a:rPr>
            <a:t>ポイント上回っている。令和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年度の長期債償還総額は</a:t>
          </a:r>
          <a:r>
            <a:rPr kumimoji="1" lang="en-US" altLang="ja-JP" sz="1100">
              <a:solidFill>
                <a:schemeClr val="dk1"/>
              </a:solidFill>
              <a:effectLst/>
              <a:latin typeface="+mn-lt"/>
              <a:ea typeface="+mn-ea"/>
              <a:cs typeface="+mn-cs"/>
            </a:rPr>
            <a:t>1,209</a:t>
          </a:r>
          <a:r>
            <a:rPr kumimoji="1" lang="ja-JP" altLang="ja-JP" sz="1100">
              <a:solidFill>
                <a:schemeClr val="dk1"/>
              </a:solidFill>
              <a:effectLst/>
              <a:latin typeface="+mn-lt"/>
              <a:ea typeface="+mn-ea"/>
              <a:cs typeface="+mn-cs"/>
            </a:rPr>
            <a:t>百万円と、</a:t>
          </a:r>
          <a:r>
            <a:rPr kumimoji="1" lang="ja-JP" altLang="en-US" sz="1100">
              <a:solidFill>
                <a:schemeClr val="dk1"/>
              </a:solidFill>
              <a:effectLst/>
              <a:latin typeface="+mn-lt"/>
              <a:ea typeface="+mn-ea"/>
              <a:cs typeface="+mn-cs"/>
            </a:rPr>
            <a:t>類似団体と比較し非常に高い水準にある。また、</a:t>
          </a:r>
          <a:r>
            <a:rPr kumimoji="1" lang="ja-JP" altLang="ja-JP" sz="1100">
              <a:solidFill>
                <a:schemeClr val="dk1"/>
              </a:solidFill>
              <a:effectLst/>
              <a:latin typeface="+mn-lt"/>
              <a:ea typeface="+mn-ea"/>
              <a:cs typeface="+mn-cs"/>
            </a:rPr>
            <a:t>近年の投資事業により令和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年度にピークになる。元利償還金は普通交付税の基準財政需要額に算入されるもの</a:t>
          </a:r>
          <a:r>
            <a:rPr kumimoji="1" lang="ja-JP" altLang="en-US" sz="1100">
              <a:solidFill>
                <a:schemeClr val="dk1"/>
              </a:solidFill>
              <a:effectLst/>
              <a:latin typeface="+mn-lt"/>
              <a:ea typeface="+mn-ea"/>
              <a:cs typeface="+mn-cs"/>
            </a:rPr>
            <a:t>を戦略的に借り入れてきた側面</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、実質的な負担感は</a:t>
          </a:r>
          <a:r>
            <a:rPr kumimoji="1" lang="ja-JP" altLang="en-US" sz="1100">
              <a:solidFill>
                <a:schemeClr val="dk1"/>
              </a:solidFill>
              <a:effectLst/>
              <a:latin typeface="+mn-lt"/>
              <a:ea typeface="+mn-ea"/>
              <a:cs typeface="+mn-cs"/>
            </a:rPr>
            <a:t>見かけほどでは</a:t>
          </a:r>
          <a:r>
            <a:rPr kumimoji="1" lang="ja-JP" altLang="ja-JP" sz="1100">
              <a:solidFill>
                <a:schemeClr val="dk1"/>
              </a:solidFill>
              <a:effectLst/>
              <a:latin typeface="+mn-lt"/>
              <a:ea typeface="+mn-ea"/>
              <a:cs typeface="+mn-cs"/>
            </a:rPr>
            <a:t>ないが、減債基金の取崩し等で償還の平準化、適正化に努める。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35561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972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24130</xdr:rowOff>
    </xdr:from>
    <xdr:to>
      <xdr:col>19</xdr:col>
      <xdr:colOff>187325</xdr:colOff>
      <xdr:row>78</xdr:row>
      <xdr:rowOff>39370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97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16511</xdr:rowOff>
    </xdr:from>
    <xdr:to>
      <xdr:col>15</xdr:col>
      <xdr:colOff>98425</xdr:colOff>
      <xdr:row>78</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89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16511</xdr:rowOff>
    </xdr:from>
    <xdr:to>
      <xdr:col>11</xdr:col>
      <xdr:colOff>9525</xdr:colOff>
      <xdr:row>78</xdr:row>
      <xdr:rowOff>69850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896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144780</xdr:rowOff>
    </xdr:from>
    <xdr:to>
      <xdr:col>20</xdr:col>
      <xdr:colOff>38100</xdr:colOff>
      <xdr:row>78</xdr:row>
      <xdr:rowOff>74930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59707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160020</xdr:rowOff>
    </xdr:from>
    <xdr:to>
      <xdr:col>15</xdr:col>
      <xdr:colOff>149225</xdr:colOff>
      <xdr:row>78</xdr:row>
      <xdr:rowOff>90170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74947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137161</xdr:rowOff>
    </xdr:from>
    <xdr:to>
      <xdr:col>11</xdr:col>
      <xdr:colOff>60325</xdr:colOff>
      <xdr:row>78</xdr:row>
      <xdr:rowOff>67311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52088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19050</xdr:rowOff>
    </xdr:from>
    <xdr:to>
      <xdr:col>6</xdr:col>
      <xdr:colOff>171450</xdr:colOff>
      <xdr:row>78</xdr:row>
      <xdr:rowOff>120650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105427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公債費以外に係る経常収支比率は、前年比で</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71.4</a:t>
          </a:r>
          <a:r>
            <a:rPr kumimoji="1" lang="ja-JP" altLang="ja-JP" sz="1100">
              <a:solidFill>
                <a:schemeClr val="dk1"/>
              </a:solidFill>
              <a:effectLst/>
              <a:latin typeface="+mn-lt"/>
              <a:ea typeface="+mn-ea"/>
              <a:cs typeface="+mn-cs"/>
            </a:rPr>
            <a:t>ポイントで、類似団体平均を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公債費以外では人件費が</a:t>
          </a:r>
          <a:r>
            <a:rPr kumimoji="1" lang="en-US" altLang="ja-JP" sz="1100">
              <a:solidFill>
                <a:schemeClr val="dk1"/>
              </a:solidFill>
              <a:effectLst/>
              <a:latin typeface="+mn-lt"/>
              <a:ea typeface="+mn-ea"/>
              <a:cs typeface="+mn-cs"/>
            </a:rPr>
            <a:t>18.4</a:t>
          </a:r>
          <a:r>
            <a:rPr kumimoji="1" lang="ja-JP" altLang="ja-JP" sz="1100">
              <a:solidFill>
                <a:schemeClr val="dk1"/>
              </a:solidFill>
              <a:effectLst/>
              <a:latin typeface="+mn-lt"/>
              <a:ea typeface="+mn-ea"/>
              <a:cs typeface="+mn-cs"/>
            </a:rPr>
            <a:t>ポイントと一番大きな割合を占めているが類似団単体と比較すると低い水準である。</a:t>
          </a:r>
          <a:endParaRPr lang="ja-JP" altLang="ja-JP" sz="1400">
            <a:effectLst/>
          </a:endParaRPr>
        </a:p>
        <a:p>
          <a:r>
            <a:rPr kumimoji="1" lang="ja-JP" altLang="ja-JP" sz="1100">
              <a:solidFill>
                <a:schemeClr val="dk1"/>
              </a:solidFill>
              <a:effectLst/>
              <a:latin typeface="+mn-lt"/>
              <a:ea typeface="+mn-ea"/>
              <a:cs typeface="+mn-cs"/>
            </a:rPr>
            <a:t>　補助費では消防事務組合運営費や県営事業の負担金が増、物件費では総合福祉健康センターの</a:t>
          </a:r>
          <a:r>
            <a:rPr kumimoji="1" lang="ja-JP" altLang="en-US" sz="1100">
              <a:solidFill>
                <a:schemeClr val="dk1"/>
              </a:solidFill>
              <a:effectLst/>
              <a:latin typeface="+mn-lt"/>
              <a:ea typeface="+mn-ea"/>
              <a:cs typeface="+mn-cs"/>
            </a:rPr>
            <a:t>指定管理</a:t>
          </a:r>
          <a:r>
            <a:rPr kumimoji="1" lang="ja-JP" altLang="ja-JP" sz="1100">
              <a:solidFill>
                <a:schemeClr val="dk1"/>
              </a:solidFill>
              <a:effectLst/>
              <a:latin typeface="+mn-lt"/>
              <a:ea typeface="+mn-ea"/>
              <a:cs typeface="+mn-cs"/>
            </a:rPr>
            <a:t>費用の増</a:t>
          </a:r>
          <a:r>
            <a:rPr kumimoji="1" lang="ja-JP" altLang="en-US" sz="1100">
              <a:solidFill>
                <a:schemeClr val="dk1"/>
              </a:solidFill>
              <a:effectLst/>
              <a:latin typeface="+mn-lt"/>
              <a:ea typeface="+mn-ea"/>
              <a:cs typeface="+mn-cs"/>
            </a:rPr>
            <a:t>、維持補修費では除排雪経費の増</a:t>
          </a:r>
          <a:r>
            <a:rPr kumimoji="1" lang="ja-JP" altLang="ja-JP" sz="1100">
              <a:solidFill>
                <a:schemeClr val="dk1"/>
              </a:solidFill>
              <a:effectLst/>
              <a:latin typeface="+mn-lt"/>
              <a:ea typeface="+mn-ea"/>
              <a:cs typeface="+mn-cs"/>
            </a:rPr>
            <a:t>などにより、決算額が類似団体平均を上回っていることが主な要因である。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123189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63880"/>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8889</xdr:rowOff>
    </xdr:from>
    <xdr:to>
      <xdr:col>78</xdr:col>
      <xdr:colOff>69850</xdr:colOff>
      <xdr:row>77</xdr:row>
      <xdr:rowOff>62230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142239</xdr:rowOff>
    </xdr:from>
    <xdr:to>
      <xdr:col>73</xdr:col>
      <xdr:colOff>180975</xdr:colOff>
      <xdr:row>77</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724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142239</xdr:rowOff>
    </xdr:from>
    <xdr:to>
      <xdr:col>69</xdr:col>
      <xdr:colOff>92075</xdr:colOff>
      <xdr:row>77</xdr:row>
      <xdr:rowOff>20320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724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44466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91439</xdr:rowOff>
    </xdr:from>
    <xdr:to>
      <xdr:col>69</xdr:col>
      <xdr:colOff>142875</xdr:colOff>
      <xdr:row>77</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55897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83286</xdr:rowOff>
    </xdr:from>
    <xdr:to>
      <xdr:col>29</xdr:col>
      <xdr:colOff>127000</xdr:colOff>
      <xdr:row>18</xdr:row>
      <xdr:rowOff>98903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7011"/>
          <a:ext cx="647700" cy="15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98903</xdr:rowOff>
    </xdr:from>
    <xdr:to>
      <xdr:col>26</xdr:col>
      <xdr:colOff>50800</xdr:colOff>
      <xdr:row>18</xdr:row>
      <xdr:rowOff>120278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2628"/>
          <a:ext cx="698500" cy="2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120278</xdr:rowOff>
    </xdr:from>
    <xdr:to>
      <xdr:col>22</xdr:col>
      <xdr:colOff>114300</xdr:colOff>
      <xdr:row>18</xdr:row>
      <xdr:rowOff>153448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54003"/>
          <a:ext cx="698500" cy="33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153448</xdr:rowOff>
    </xdr:from>
    <xdr:to>
      <xdr:col>18</xdr:col>
      <xdr:colOff>177800</xdr:colOff>
      <xdr:row>19</xdr:row>
      <xdr:rowOff>5420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87173"/>
          <a:ext cx="698500" cy="2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32486</xdr:rowOff>
    </xdr:from>
    <xdr:to>
      <xdr:col>29</xdr:col>
      <xdr:colOff>177800</xdr:colOff>
      <xdr:row>18</xdr:row>
      <xdr:rowOff>134086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6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4563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48103</xdr:rowOff>
    </xdr:from>
    <xdr:to>
      <xdr:col>26</xdr:col>
      <xdr:colOff>101600</xdr:colOff>
      <xdr:row>18</xdr:row>
      <xdr:rowOff>149703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134481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68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69478</xdr:rowOff>
    </xdr:from>
    <xdr:to>
      <xdr:col>22</xdr:col>
      <xdr:colOff>165100</xdr:colOff>
      <xdr:row>18</xdr:row>
      <xdr:rowOff>171078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0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155855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8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102647</xdr:rowOff>
    </xdr:from>
    <xdr:to>
      <xdr:col>19</xdr:col>
      <xdr:colOff>38100</xdr:colOff>
      <xdr:row>19</xdr:row>
      <xdr:rowOff>32797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17575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126070</xdr:rowOff>
    </xdr:from>
    <xdr:to>
      <xdr:col>15</xdr:col>
      <xdr:colOff>101600</xdr:colOff>
      <xdr:row>19</xdr:row>
      <xdr:rowOff>56220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59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40997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4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137763</xdr:rowOff>
    </xdr:from>
    <xdr:to>
      <xdr:col>29</xdr:col>
      <xdr:colOff>127000</xdr:colOff>
      <xdr:row>36</xdr:row>
      <xdr:rowOff>147250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91013"/>
          <a:ext cx="647700" cy="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147250</xdr:rowOff>
    </xdr:from>
    <xdr:to>
      <xdr:col>26</xdr:col>
      <xdr:colOff>50800</xdr:colOff>
      <xdr:row>37</xdr:row>
      <xdr:rowOff>52153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00500"/>
          <a:ext cx="698500" cy="76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171386</xdr:rowOff>
    </xdr:from>
    <xdr:to>
      <xdr:col>22</xdr:col>
      <xdr:colOff>114300</xdr:colOff>
      <xdr:row>37</xdr:row>
      <xdr:rowOff>52153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24636"/>
          <a:ext cx="698500" cy="52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171386</xdr:rowOff>
    </xdr:from>
    <xdr:to>
      <xdr:col>18</xdr:col>
      <xdr:colOff>177800</xdr:colOff>
      <xdr:row>37</xdr:row>
      <xdr:rowOff>31903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24636"/>
          <a:ext cx="698500" cy="31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86963</xdr:rowOff>
    </xdr:from>
    <xdr:to>
      <xdr:col>29</xdr:col>
      <xdr:colOff>177800</xdr:colOff>
      <xdr:row>37</xdr:row>
      <xdr:rowOff>17113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40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59040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1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96450</xdr:rowOff>
    </xdr:from>
    <xdr:to>
      <xdr:col>26</xdr:col>
      <xdr:colOff>101600</xdr:colOff>
      <xdr:row>37</xdr:row>
      <xdr:rowOff>26600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49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11377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3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1353</xdr:rowOff>
    </xdr:from>
    <xdr:to>
      <xdr:col>22</xdr:col>
      <xdr:colOff>165100</xdr:colOff>
      <xdr:row>37</xdr:row>
      <xdr:rowOff>102953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26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87730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12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120586</xdr:rowOff>
    </xdr:from>
    <xdr:to>
      <xdr:col>19</xdr:col>
      <xdr:colOff>38100</xdr:colOff>
      <xdr:row>37</xdr:row>
      <xdr:rowOff>50736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73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35513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6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152553</xdr:rowOff>
    </xdr:from>
    <xdr:to>
      <xdr:col>15</xdr:col>
      <xdr:colOff>101600</xdr:colOff>
      <xdr:row>37</xdr:row>
      <xdr:rowOff>82703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0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264330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7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117407</xdr:rowOff>
    </xdr:from>
    <xdr:to>
      <xdr:col>24</xdr:col>
      <xdr:colOff>63500</xdr:colOff>
      <xdr:row>38</xdr:row>
      <xdr:rowOff>132065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632507"/>
          <a:ext cx="8382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132065</xdr:rowOff>
    </xdr:from>
    <xdr:to>
      <xdr:col>19</xdr:col>
      <xdr:colOff>177800</xdr:colOff>
      <xdr:row>38</xdr:row>
      <xdr:rowOff>132645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47165"/>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132645</xdr:rowOff>
    </xdr:from>
    <xdr:to>
      <xdr:col>15</xdr:col>
      <xdr:colOff>50800</xdr:colOff>
      <xdr:row>38</xdr:row>
      <xdr:rowOff>144532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4774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134548</xdr:rowOff>
    </xdr:from>
    <xdr:to>
      <xdr:col>10</xdr:col>
      <xdr:colOff>114300</xdr:colOff>
      <xdr:row>38</xdr:row>
      <xdr:rowOff>144532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649648"/>
          <a:ext cx="889000" cy="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66607</xdr:rowOff>
    </xdr:from>
    <xdr:to>
      <xdr:col>24</xdr:col>
      <xdr:colOff>114300</xdr:colOff>
      <xdr:row>38</xdr:row>
      <xdr:rowOff>168207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5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152984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9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81265</xdr:rowOff>
    </xdr:from>
    <xdr:to>
      <xdr:col>20</xdr:col>
      <xdr:colOff>38100</xdr:colOff>
      <xdr:row>39</xdr:row>
      <xdr:rowOff>11415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2542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8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81845</xdr:rowOff>
    </xdr:from>
    <xdr:to>
      <xdr:col>15</xdr:col>
      <xdr:colOff>101600</xdr:colOff>
      <xdr:row>39</xdr:row>
      <xdr:rowOff>11995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3122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8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93732</xdr:rowOff>
    </xdr:from>
    <xdr:to>
      <xdr:col>10</xdr:col>
      <xdr:colOff>165100</xdr:colOff>
      <xdr:row>39</xdr:row>
      <xdr:rowOff>23882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6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15009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70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83748</xdr:rowOff>
    </xdr:from>
    <xdr:to>
      <xdr:col>6</xdr:col>
      <xdr:colOff>38100</xdr:colOff>
      <xdr:row>39</xdr:row>
      <xdr:rowOff>13898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5025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9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69150</xdr:rowOff>
    </xdr:from>
    <xdr:to>
      <xdr:col>24</xdr:col>
      <xdr:colOff>63500</xdr:colOff>
      <xdr:row>58</xdr:row>
      <xdr:rowOff>90490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13250"/>
          <a:ext cx="8382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49449</xdr:rowOff>
    </xdr:from>
    <xdr:to>
      <xdr:col>19</xdr:col>
      <xdr:colOff>177800</xdr:colOff>
      <xdr:row>58</xdr:row>
      <xdr:rowOff>90490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3549"/>
          <a:ext cx="889000" cy="4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49449</xdr:rowOff>
    </xdr:from>
    <xdr:to>
      <xdr:col>15</xdr:col>
      <xdr:colOff>50800</xdr:colOff>
      <xdr:row>58</xdr:row>
      <xdr:rowOff>144162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93549"/>
          <a:ext cx="889000" cy="9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144162</xdr:rowOff>
    </xdr:from>
    <xdr:to>
      <xdr:col>10</xdr:col>
      <xdr:colOff>114300</xdr:colOff>
      <xdr:row>59</xdr:row>
      <xdr:rowOff>23130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88262"/>
          <a:ext cx="889000" cy="5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18350</xdr:rowOff>
    </xdr:from>
    <xdr:to>
      <xdr:col>24</xdr:col>
      <xdr:colOff>114300</xdr:colOff>
      <xdr:row>58</xdr:row>
      <xdr:rowOff>119950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6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168227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4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39690</xdr:rowOff>
    </xdr:from>
    <xdr:to>
      <xdr:col>20</xdr:col>
      <xdr:colOff>38100</xdr:colOff>
      <xdr:row>58</xdr:row>
      <xdr:rowOff>141290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132417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170099</xdr:rowOff>
    </xdr:from>
    <xdr:to>
      <xdr:col>15</xdr:col>
      <xdr:colOff>101600</xdr:colOff>
      <xdr:row>58</xdr:row>
      <xdr:rowOff>100249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91376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3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93362</xdr:rowOff>
    </xdr:from>
    <xdr:to>
      <xdr:col>10</xdr:col>
      <xdr:colOff>165100</xdr:colOff>
      <xdr:row>59</xdr:row>
      <xdr:rowOff>23512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3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14639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13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143780</xdr:rowOff>
    </xdr:from>
    <xdr:to>
      <xdr:col>6</xdr:col>
      <xdr:colOff>38100</xdr:colOff>
      <xdr:row>59</xdr:row>
      <xdr:rowOff>73930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65057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8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43622</xdr:rowOff>
    </xdr:from>
    <xdr:to>
      <xdr:col>24</xdr:col>
      <xdr:colOff>63500</xdr:colOff>
      <xdr:row>78</xdr:row>
      <xdr:rowOff>17399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73822"/>
          <a:ext cx="838200" cy="3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57812</xdr:rowOff>
    </xdr:from>
    <xdr:to>
      <xdr:col>19</xdr:col>
      <xdr:colOff>177800</xdr:colOff>
      <xdr:row>78</xdr:row>
      <xdr:rowOff>17399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59462"/>
          <a:ext cx="889000" cy="1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119616</xdr:rowOff>
    </xdr:from>
    <xdr:to>
      <xdr:col>15</xdr:col>
      <xdr:colOff>50800</xdr:colOff>
      <xdr:row>77</xdr:row>
      <xdr:rowOff>57812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49816"/>
          <a:ext cx="889000" cy="10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119616</xdr:rowOff>
    </xdr:from>
    <xdr:to>
      <xdr:col>10</xdr:col>
      <xdr:colOff>114300</xdr:colOff>
      <xdr:row>77</xdr:row>
      <xdr:rowOff>31229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49816"/>
          <a:ext cx="889000" cy="8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164272</xdr:rowOff>
    </xdr:from>
    <xdr:to>
      <xdr:col>24</xdr:col>
      <xdr:colOff>114300</xdr:colOff>
      <xdr:row>76</xdr:row>
      <xdr:rowOff>94422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2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15700</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7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138049</xdr:rowOff>
    </xdr:from>
    <xdr:to>
      <xdr:col>20</xdr:col>
      <xdr:colOff>38100</xdr:colOff>
      <xdr:row>78</xdr:row>
      <xdr:rowOff>68199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59326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34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7012</xdr:rowOff>
    </xdr:from>
    <xdr:to>
      <xdr:col>15</xdr:col>
      <xdr:colOff>101600</xdr:colOff>
      <xdr:row>77</xdr:row>
      <xdr:rowOff>108612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125139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68816</xdr:rowOff>
    </xdr:from>
    <xdr:to>
      <xdr:col>10</xdr:col>
      <xdr:colOff>165100</xdr:colOff>
      <xdr:row>76</xdr:row>
      <xdr:rowOff>170416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15493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7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151879</xdr:rowOff>
    </xdr:from>
    <xdr:to>
      <xdr:col>6</xdr:col>
      <xdr:colOff>38100</xdr:colOff>
      <xdr:row>77</xdr:row>
      <xdr:rowOff>82029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98556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5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5621</xdr:rowOff>
    </xdr:from>
    <xdr:to>
      <xdr:col>24</xdr:col>
      <xdr:colOff>63500</xdr:colOff>
      <xdr:row>96</xdr:row>
      <xdr:rowOff>27786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93371"/>
          <a:ext cx="838200" cy="19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5621</xdr:rowOff>
    </xdr:from>
    <xdr:to>
      <xdr:col>19</xdr:col>
      <xdr:colOff>177800</xdr:colOff>
      <xdr:row>96</xdr:row>
      <xdr:rowOff>6381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93371"/>
          <a:ext cx="889000" cy="17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87734</xdr:rowOff>
    </xdr:from>
    <xdr:to>
      <xdr:col>15</xdr:col>
      <xdr:colOff>50800</xdr:colOff>
      <xdr:row>96</xdr:row>
      <xdr:rowOff>6381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75484"/>
          <a:ext cx="889000" cy="9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87734</xdr:rowOff>
    </xdr:from>
    <xdr:to>
      <xdr:col>10</xdr:col>
      <xdr:colOff>114300</xdr:colOff>
      <xdr:row>96</xdr:row>
      <xdr:rowOff>138841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75484"/>
          <a:ext cx="889000" cy="2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148436</xdr:rowOff>
    </xdr:from>
    <xdr:to>
      <xdr:col>24</xdr:col>
      <xdr:colOff>114300</xdr:colOff>
      <xdr:row>96</xdr:row>
      <xdr:rowOff>78586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3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126863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126271</xdr:rowOff>
    </xdr:from>
    <xdr:to>
      <xdr:col>20</xdr:col>
      <xdr:colOff>38100</xdr:colOff>
      <xdr:row>95</xdr:row>
      <xdr:rowOff>56421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4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72948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1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127031</xdr:rowOff>
    </xdr:from>
    <xdr:to>
      <xdr:col>15</xdr:col>
      <xdr:colOff>101600</xdr:colOff>
      <xdr:row>96</xdr:row>
      <xdr:rowOff>57181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1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73708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9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36934</xdr:rowOff>
    </xdr:from>
    <xdr:to>
      <xdr:col>10</xdr:col>
      <xdr:colOff>165100</xdr:colOff>
      <xdr:row>95</xdr:row>
      <xdr:rowOff>138534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2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155061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9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88041</xdr:rowOff>
    </xdr:from>
    <xdr:to>
      <xdr:col>6</xdr:col>
      <xdr:colOff>38100</xdr:colOff>
      <xdr:row>97</xdr:row>
      <xdr:rowOff>18191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4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34718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74128</xdr:rowOff>
    </xdr:from>
    <xdr:to>
      <xdr:col>55</xdr:col>
      <xdr:colOff>0</xdr:colOff>
      <xdr:row>37</xdr:row>
      <xdr:rowOff>114272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417778"/>
          <a:ext cx="838200" cy="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104168</xdr:rowOff>
    </xdr:from>
    <xdr:to>
      <xdr:col>50</xdr:col>
      <xdr:colOff>114300</xdr:colOff>
      <xdr:row>37</xdr:row>
      <xdr:rowOff>114272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7818"/>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19127</xdr:rowOff>
    </xdr:from>
    <xdr:to>
      <xdr:col>45</xdr:col>
      <xdr:colOff>177800</xdr:colOff>
      <xdr:row>37</xdr:row>
      <xdr:rowOff>104168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362777"/>
          <a:ext cx="8890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94386</xdr:rowOff>
    </xdr:from>
    <xdr:to>
      <xdr:col>41</xdr:col>
      <xdr:colOff>50800</xdr:colOff>
      <xdr:row>37</xdr:row>
      <xdr:rowOff>19127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66586"/>
          <a:ext cx="889000" cy="9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23328</xdr:rowOff>
    </xdr:from>
    <xdr:to>
      <xdr:col>55</xdr:col>
      <xdr:colOff>50800</xdr:colOff>
      <xdr:row>37</xdr:row>
      <xdr:rowOff>124928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109705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8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63472</xdr:rowOff>
    </xdr:from>
    <xdr:to>
      <xdr:col>50</xdr:col>
      <xdr:colOff>165100</xdr:colOff>
      <xdr:row>37</xdr:row>
      <xdr:rowOff>165072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156199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53368</xdr:rowOff>
    </xdr:from>
    <xdr:to>
      <xdr:col>46</xdr:col>
      <xdr:colOff>38100</xdr:colOff>
      <xdr:row>37</xdr:row>
      <xdr:rowOff>154968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146095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89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139777</xdr:rowOff>
    </xdr:from>
    <xdr:to>
      <xdr:col>41</xdr:col>
      <xdr:colOff>101600</xdr:colOff>
      <xdr:row>37</xdr:row>
      <xdr:rowOff>69927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86454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8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43586</xdr:rowOff>
    </xdr:from>
    <xdr:to>
      <xdr:col>36</xdr:col>
      <xdr:colOff>165100</xdr:colOff>
      <xdr:row>36</xdr:row>
      <xdr:rowOff>145186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136313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127723</xdr:rowOff>
    </xdr:from>
    <xdr:to>
      <xdr:col>55</xdr:col>
      <xdr:colOff>0</xdr:colOff>
      <xdr:row>59</xdr:row>
      <xdr:rowOff>2591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00373"/>
          <a:ext cx="838200" cy="21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127723</xdr:rowOff>
    </xdr:from>
    <xdr:to>
      <xdr:col>50</xdr:col>
      <xdr:colOff>114300</xdr:colOff>
      <xdr:row>58</xdr:row>
      <xdr:rowOff>44524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00373"/>
          <a:ext cx="889000" cy="8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9610</xdr:rowOff>
    </xdr:from>
    <xdr:to>
      <xdr:col>45</xdr:col>
      <xdr:colOff>177800</xdr:colOff>
      <xdr:row>58</xdr:row>
      <xdr:rowOff>44524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82260"/>
          <a:ext cx="889000" cy="20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9610</xdr:rowOff>
    </xdr:from>
    <xdr:to>
      <xdr:col>41</xdr:col>
      <xdr:colOff>50800</xdr:colOff>
      <xdr:row>58</xdr:row>
      <xdr:rowOff>116476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82260"/>
          <a:ext cx="889000" cy="27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123241</xdr:rowOff>
    </xdr:from>
    <xdr:to>
      <xdr:col>55</xdr:col>
      <xdr:colOff>50800</xdr:colOff>
      <xdr:row>59</xdr:row>
      <xdr:rowOff>53391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6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38168</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76923</xdr:rowOff>
    </xdr:from>
    <xdr:to>
      <xdr:col>50</xdr:col>
      <xdr:colOff>165100</xdr:colOff>
      <xdr:row>58</xdr:row>
      <xdr:rowOff>7073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169650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94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165174</xdr:rowOff>
    </xdr:from>
    <xdr:to>
      <xdr:col>46</xdr:col>
      <xdr:colOff>38100</xdr:colOff>
      <xdr:row>58</xdr:row>
      <xdr:rowOff>95324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3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86451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3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130260</xdr:rowOff>
    </xdr:from>
    <xdr:to>
      <xdr:col>41</xdr:col>
      <xdr:colOff>101600</xdr:colOff>
      <xdr:row>57</xdr:row>
      <xdr:rowOff>60410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3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76937</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5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65676</xdr:rowOff>
    </xdr:from>
    <xdr:to>
      <xdr:col>36</xdr:col>
      <xdr:colOff>165100</xdr:colOff>
      <xdr:row>58</xdr:row>
      <xdr:rowOff>167276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0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158403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36318</xdr:rowOff>
    </xdr:from>
    <xdr:to>
      <xdr:col>55</xdr:col>
      <xdr:colOff>0</xdr:colOff>
      <xdr:row>78</xdr:row>
      <xdr:rowOff>133660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895068"/>
          <a:ext cx="838200" cy="6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36318</xdr:rowOff>
    </xdr:from>
    <xdr:to>
      <xdr:col>50</xdr:col>
      <xdr:colOff>114300</xdr:colOff>
      <xdr:row>76</xdr:row>
      <xdr:rowOff>33593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895068"/>
          <a:ext cx="889000" cy="16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120865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153691</xdr:rowOff>
    </xdr:from>
    <xdr:to>
      <xdr:col>45</xdr:col>
      <xdr:colOff>177800</xdr:colOff>
      <xdr:row>76</xdr:row>
      <xdr:rowOff>33593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498091"/>
          <a:ext cx="889000" cy="56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9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153691</xdr:rowOff>
    </xdr:from>
    <xdr:to>
      <xdr:col>41</xdr:col>
      <xdr:colOff>50800</xdr:colOff>
      <xdr:row>77</xdr:row>
      <xdr:rowOff>59544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498091"/>
          <a:ext cx="889000" cy="76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140603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82860</xdr:rowOff>
    </xdr:from>
    <xdr:to>
      <xdr:col>55</xdr:col>
      <xdr:colOff>50800</xdr:colOff>
      <xdr:row>79</xdr:row>
      <xdr:rowOff>13010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169237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156968</xdr:rowOff>
    </xdr:from>
    <xdr:to>
      <xdr:col>50</xdr:col>
      <xdr:colOff>165100</xdr:colOff>
      <xdr:row>75</xdr:row>
      <xdr:rowOff>87118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103645</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39795" y="1261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154243</xdr:rowOff>
    </xdr:from>
    <xdr:to>
      <xdr:col>46</xdr:col>
      <xdr:colOff>38100</xdr:colOff>
      <xdr:row>76</xdr:row>
      <xdr:rowOff>84393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100920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8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102891</xdr:rowOff>
    </xdr:from>
    <xdr:to>
      <xdr:col>41</xdr:col>
      <xdr:colOff>101600</xdr:colOff>
      <xdr:row>73</xdr:row>
      <xdr:rowOff>33041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4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71</xdr:row>
      <xdr:rowOff>49568</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61795" y="1222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8744</xdr:rowOff>
    </xdr:from>
    <xdr:to>
      <xdr:col>36</xdr:col>
      <xdr:colOff>165100</xdr:colOff>
      <xdr:row>77</xdr:row>
      <xdr:rowOff>110344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126871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158550</xdr:rowOff>
    </xdr:from>
    <xdr:to>
      <xdr:col>55</xdr:col>
      <xdr:colOff>0</xdr:colOff>
      <xdr:row>98</xdr:row>
      <xdr:rowOff>161417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960650"/>
          <a:ext cx="8382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161417</xdr:rowOff>
    </xdr:from>
    <xdr:to>
      <xdr:col>50</xdr:col>
      <xdr:colOff>114300</xdr:colOff>
      <xdr:row>99</xdr:row>
      <xdr:rowOff>19689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963517"/>
          <a:ext cx="889000" cy="2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14776</xdr:rowOff>
    </xdr:from>
    <xdr:to>
      <xdr:col>45</xdr:col>
      <xdr:colOff>177800</xdr:colOff>
      <xdr:row>99</xdr:row>
      <xdr:rowOff>19689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988326"/>
          <a:ext cx="889000" cy="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12886</xdr:rowOff>
    </xdr:from>
    <xdr:to>
      <xdr:col>41</xdr:col>
      <xdr:colOff>50800</xdr:colOff>
      <xdr:row>99</xdr:row>
      <xdr:rowOff>14776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986436"/>
          <a:ext cx="8890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107750</xdr:rowOff>
    </xdr:from>
    <xdr:to>
      <xdr:col>55</xdr:col>
      <xdr:colOff>50800</xdr:colOff>
      <xdr:row>99</xdr:row>
      <xdr:rowOff>37900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9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22677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82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110617</xdr:rowOff>
    </xdr:from>
    <xdr:to>
      <xdr:col>50</xdr:col>
      <xdr:colOff>165100</xdr:colOff>
      <xdr:row>99</xdr:row>
      <xdr:rowOff>40767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1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31894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0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140339</xdr:rowOff>
    </xdr:from>
    <xdr:to>
      <xdr:col>46</xdr:col>
      <xdr:colOff>38100</xdr:colOff>
      <xdr:row>99</xdr:row>
      <xdr:rowOff>70489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94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61616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703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135426</xdr:rowOff>
    </xdr:from>
    <xdr:to>
      <xdr:col>41</xdr:col>
      <xdr:colOff>101600</xdr:colOff>
      <xdr:row>99</xdr:row>
      <xdr:rowOff>65576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93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56703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70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133536</xdr:rowOff>
    </xdr:from>
    <xdr:to>
      <xdr:col>36</xdr:col>
      <xdr:colOff>165100</xdr:colOff>
      <xdr:row>99</xdr:row>
      <xdr:rowOff>63686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9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54813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70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137403</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309603"/>
          <a:ext cx="838200" cy="47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137403</xdr:rowOff>
    </xdr:from>
    <xdr:to>
      <xdr:col>81</xdr:col>
      <xdr:colOff>50800</xdr:colOff>
      <xdr:row>38</xdr:row>
      <xdr:rowOff>92718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309603"/>
          <a:ext cx="889000" cy="29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92718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607818"/>
          <a:ext cx="889000" cy="1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86603</xdr:rowOff>
    </xdr:from>
    <xdr:to>
      <xdr:col>81</xdr:col>
      <xdr:colOff>101600</xdr:colOff>
      <xdr:row>37</xdr:row>
      <xdr:rowOff>16753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25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33280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3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41918</xdr:rowOff>
    </xdr:from>
    <xdr:to>
      <xdr:col>76</xdr:col>
      <xdr:colOff>165100</xdr:colOff>
      <xdr:row>38</xdr:row>
      <xdr:rowOff>143518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5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160044</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33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44900</xdr:rowOff>
    </xdr:from>
    <xdr:to>
      <xdr:col>85</xdr:col>
      <xdr:colOff>127000</xdr:colOff>
      <xdr:row>75</xdr:row>
      <xdr:rowOff>77571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03650"/>
          <a:ext cx="838200" cy="3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77571</xdr:rowOff>
    </xdr:from>
    <xdr:to>
      <xdr:col>81</xdr:col>
      <xdr:colOff>50800</xdr:colOff>
      <xdr:row>75</xdr:row>
      <xdr:rowOff>94569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936321"/>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94569</xdr:rowOff>
    </xdr:from>
    <xdr:to>
      <xdr:col>76</xdr:col>
      <xdr:colOff>114300</xdr:colOff>
      <xdr:row>75</xdr:row>
      <xdr:rowOff>112478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53319"/>
          <a:ext cx="8890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112478</xdr:rowOff>
    </xdr:from>
    <xdr:to>
      <xdr:col>71</xdr:col>
      <xdr:colOff>177800</xdr:colOff>
      <xdr:row>75</xdr:row>
      <xdr:rowOff>128156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971228"/>
          <a:ext cx="889000" cy="1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165550</xdr:rowOff>
    </xdr:from>
    <xdr:to>
      <xdr:col>85</xdr:col>
      <xdr:colOff>177800</xdr:colOff>
      <xdr:row>75</xdr:row>
      <xdr:rowOff>95700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16977</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0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26771</xdr:rowOff>
    </xdr:from>
    <xdr:to>
      <xdr:col>81</xdr:col>
      <xdr:colOff>101600</xdr:colOff>
      <xdr:row>75</xdr:row>
      <xdr:rowOff>128371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144898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6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43769</xdr:rowOff>
    </xdr:from>
    <xdr:to>
      <xdr:col>76</xdr:col>
      <xdr:colOff>165100</xdr:colOff>
      <xdr:row>75</xdr:row>
      <xdr:rowOff>145369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9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136496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9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61678</xdr:rowOff>
    </xdr:from>
    <xdr:to>
      <xdr:col>72</xdr:col>
      <xdr:colOff>38100</xdr:colOff>
      <xdr:row>75</xdr:row>
      <xdr:rowOff>163278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2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154405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301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77356</xdr:rowOff>
    </xdr:from>
    <xdr:to>
      <xdr:col>67</xdr:col>
      <xdr:colOff>101600</xdr:colOff>
      <xdr:row>76</xdr:row>
      <xdr:rowOff>7507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36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24033</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711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94571</xdr:rowOff>
    </xdr:from>
    <xdr:to>
      <xdr:col>85</xdr:col>
      <xdr:colOff>127000</xdr:colOff>
      <xdr:row>97</xdr:row>
      <xdr:rowOff>137277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25221"/>
          <a:ext cx="838200" cy="4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20253</xdr:rowOff>
    </xdr:from>
    <xdr:to>
      <xdr:col>81</xdr:col>
      <xdr:colOff>50800</xdr:colOff>
      <xdr:row>97</xdr:row>
      <xdr:rowOff>137277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50903"/>
          <a:ext cx="889000" cy="1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133387</xdr:rowOff>
    </xdr:from>
    <xdr:to>
      <xdr:col>76</xdr:col>
      <xdr:colOff>114300</xdr:colOff>
      <xdr:row>97</xdr:row>
      <xdr:rowOff>20253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92587"/>
          <a:ext cx="889000" cy="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133387</xdr:rowOff>
    </xdr:from>
    <xdr:to>
      <xdr:col>71</xdr:col>
      <xdr:colOff>177800</xdr:colOff>
      <xdr:row>97</xdr:row>
      <xdr:rowOff>114970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592587"/>
          <a:ext cx="889000" cy="15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43771</xdr:rowOff>
    </xdr:from>
    <xdr:to>
      <xdr:col>85</xdr:col>
      <xdr:colOff>177800</xdr:colOff>
      <xdr:row>97</xdr:row>
      <xdr:rowOff>145371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66648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2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86477</xdr:rowOff>
    </xdr:from>
    <xdr:to>
      <xdr:col>81</xdr:col>
      <xdr:colOff>101600</xdr:colOff>
      <xdr:row>98</xdr:row>
      <xdr:rowOff>16627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1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7754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140903</xdr:rowOff>
    </xdr:from>
    <xdr:to>
      <xdr:col>76</xdr:col>
      <xdr:colOff>165100</xdr:colOff>
      <xdr:row>97</xdr:row>
      <xdr:rowOff>71053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0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87580</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7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82587</xdr:rowOff>
    </xdr:from>
    <xdr:to>
      <xdr:col>72</xdr:col>
      <xdr:colOff>38100</xdr:colOff>
      <xdr:row>97</xdr:row>
      <xdr:rowOff>12737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3864</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03795" y="1663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64170</xdr:rowOff>
    </xdr:from>
    <xdr:to>
      <xdr:col>67</xdr:col>
      <xdr:colOff>101600</xdr:colOff>
      <xdr:row>97</xdr:row>
      <xdr:rowOff>165770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9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156897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8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153188</xdr:rowOff>
    </xdr:from>
    <xdr:to>
      <xdr:col>116</xdr:col>
      <xdr:colOff>63500</xdr:colOff>
      <xdr:row>39</xdr:row>
      <xdr:rowOff>30353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668288"/>
          <a:ext cx="8382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30353</xdr:rowOff>
    </xdr:from>
    <xdr:to>
      <xdr:col>111</xdr:col>
      <xdr:colOff>177800</xdr:colOff>
      <xdr:row>39</xdr:row>
      <xdr:rowOff>42316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716903"/>
          <a:ext cx="889000" cy="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42240</xdr:rowOff>
    </xdr:from>
    <xdr:to>
      <xdr:col>107</xdr:col>
      <xdr:colOff>50800</xdr:colOff>
      <xdr:row>39</xdr:row>
      <xdr:rowOff>42316</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28790"/>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42240</xdr:rowOff>
    </xdr:from>
    <xdr:to>
      <xdr:col>102</xdr:col>
      <xdr:colOff>114300</xdr:colOff>
      <xdr:row>39</xdr:row>
      <xdr:rowOff>42278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72879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102388</xdr:rowOff>
    </xdr:from>
    <xdr:to>
      <xdr:col>116</xdr:col>
      <xdr:colOff>114300</xdr:colOff>
      <xdr:row>39</xdr:row>
      <xdr:rowOff>32538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17315</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3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151003</xdr:rowOff>
    </xdr:from>
    <xdr:to>
      <xdr:col>112</xdr:col>
      <xdr:colOff>38100</xdr:colOff>
      <xdr:row>39</xdr:row>
      <xdr:rowOff>81153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72280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5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162966</xdr:rowOff>
    </xdr:from>
    <xdr:to>
      <xdr:col>107</xdr:col>
      <xdr:colOff>101600</xdr:colOff>
      <xdr:row>39</xdr:row>
      <xdr:rowOff>93116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84243</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707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162890</xdr:rowOff>
    </xdr:from>
    <xdr:to>
      <xdr:col>102</xdr:col>
      <xdr:colOff>165100</xdr:colOff>
      <xdr:row>39</xdr:row>
      <xdr:rowOff>93040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84167</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707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162928</xdr:rowOff>
    </xdr:from>
    <xdr:to>
      <xdr:col>98</xdr:col>
      <xdr:colOff>38100</xdr:colOff>
      <xdr:row>39</xdr:row>
      <xdr:rowOff>93078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84205</xdr:rowOff>
    </xdr:from>
    <xdr:ext cx="313932"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99333" y="677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96593</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214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93556</xdr:rowOff>
    </xdr:from>
    <xdr:to>
      <xdr:col>107</xdr:col>
      <xdr:colOff>50800</xdr:colOff>
      <xdr:row>59</xdr:row>
      <xdr:rowOff>96593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09106"/>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93131</xdr:rowOff>
    </xdr:from>
    <xdr:to>
      <xdr:col>102</xdr:col>
      <xdr:colOff>114300</xdr:colOff>
      <xdr:row>59</xdr:row>
      <xdr:rowOff>93556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08681"/>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45793</xdr:rowOff>
    </xdr:from>
    <xdr:to>
      <xdr:col>107</xdr:col>
      <xdr:colOff>101600</xdr:colOff>
      <xdr:row>59</xdr:row>
      <xdr:rowOff>147393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138520</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77333" y="10254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42756</xdr:rowOff>
    </xdr:from>
    <xdr:to>
      <xdr:col>102</xdr:col>
      <xdr:colOff>165100</xdr:colOff>
      <xdr:row>59</xdr:row>
      <xdr:rowOff>144356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135483</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42331</xdr:rowOff>
    </xdr:from>
    <xdr:to>
      <xdr:col>98</xdr:col>
      <xdr:colOff>38100</xdr:colOff>
      <xdr:row>59</xdr:row>
      <xdr:rowOff>143931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135058</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50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112599</xdr:rowOff>
    </xdr:from>
    <xdr:to>
      <xdr:col>116</xdr:col>
      <xdr:colOff>63500</xdr:colOff>
      <xdr:row>74</xdr:row>
      <xdr:rowOff>35661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628449"/>
          <a:ext cx="838200" cy="9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6990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112599</xdr:rowOff>
    </xdr:from>
    <xdr:to>
      <xdr:col>111</xdr:col>
      <xdr:colOff>177800</xdr:colOff>
      <xdr:row>73</xdr:row>
      <xdr:rowOff>141770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28449"/>
          <a:ext cx="889000" cy="2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87596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26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141770</xdr:rowOff>
    </xdr:from>
    <xdr:to>
      <xdr:col>107</xdr:col>
      <xdr:colOff>50800</xdr:colOff>
      <xdr:row>74</xdr:row>
      <xdr:rowOff>24181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57620"/>
          <a:ext cx="889000" cy="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24181</xdr:rowOff>
    </xdr:from>
    <xdr:to>
      <xdr:col>102</xdr:col>
      <xdr:colOff>114300</xdr:colOff>
      <xdr:row>74</xdr:row>
      <xdr:rowOff>42900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11481"/>
          <a:ext cx="889000" cy="1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114914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28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156311</xdr:rowOff>
    </xdr:from>
    <xdr:to>
      <xdr:col>116</xdr:col>
      <xdr:colOff>114300</xdr:colOff>
      <xdr:row>74</xdr:row>
      <xdr:rowOff>86461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134738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61799</xdr:rowOff>
    </xdr:from>
    <xdr:to>
      <xdr:col>112</xdr:col>
      <xdr:colOff>38100</xdr:colOff>
      <xdr:row>73</xdr:row>
      <xdr:rowOff>163399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154526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7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90970</xdr:rowOff>
    </xdr:from>
    <xdr:to>
      <xdr:col>107</xdr:col>
      <xdr:colOff>101600</xdr:colOff>
      <xdr:row>74</xdr:row>
      <xdr:rowOff>21120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144831</xdr:rowOff>
    </xdr:from>
    <xdr:to>
      <xdr:col>102</xdr:col>
      <xdr:colOff>165100</xdr:colOff>
      <xdr:row>74</xdr:row>
      <xdr:rowOff>74981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6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66108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163550</xdr:rowOff>
    </xdr:from>
    <xdr:to>
      <xdr:col>98</xdr:col>
      <xdr:colOff>38100</xdr:colOff>
      <xdr:row>74</xdr:row>
      <xdr:rowOff>93700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84827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7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人件費は、住民千人当たりの職員数が</a:t>
          </a:r>
          <a:r>
            <a:rPr kumimoji="1" lang="en-US" altLang="ja-JP" sz="1100">
              <a:solidFill>
                <a:sysClr val="windowText" lastClr="000000"/>
              </a:solidFill>
              <a:effectLst/>
              <a:latin typeface="+mn-lt"/>
              <a:ea typeface="+mn-ea"/>
              <a:cs typeface="+mn-cs"/>
            </a:rPr>
            <a:t>11.15</a:t>
          </a:r>
          <a:r>
            <a:rPr kumimoji="1" lang="ja-JP" altLang="en-US" sz="1100">
              <a:solidFill>
                <a:sysClr val="windowText" lastClr="000000"/>
              </a:solidFill>
              <a:effectLst/>
              <a:latin typeface="+mn-lt"/>
              <a:ea typeface="+mn-ea"/>
              <a:cs typeface="+mn-cs"/>
            </a:rPr>
            <a:t>人と類似団体と比較し</a:t>
          </a:r>
          <a:r>
            <a:rPr kumimoji="1" lang="en-US" altLang="ja-JP" sz="1100">
              <a:solidFill>
                <a:sysClr val="windowText" lastClr="000000"/>
              </a:solidFill>
              <a:effectLst/>
              <a:latin typeface="+mn-lt"/>
              <a:ea typeface="+mn-ea"/>
              <a:cs typeface="+mn-cs"/>
            </a:rPr>
            <a:t>6.44</a:t>
          </a:r>
          <a:r>
            <a:rPr kumimoji="1" lang="ja-JP" altLang="en-US" sz="1100">
              <a:solidFill>
                <a:sysClr val="windowText" lastClr="000000"/>
              </a:solidFill>
              <a:effectLst/>
              <a:latin typeface="+mn-lt"/>
              <a:ea typeface="+mn-ea"/>
              <a:cs typeface="+mn-cs"/>
            </a:rPr>
            <a:t>人少ない等の要因により、類似団体と比較し</a:t>
          </a:r>
          <a:r>
            <a:rPr kumimoji="1" lang="en-US" altLang="ja-JP" sz="1100">
              <a:solidFill>
                <a:sysClr val="windowText" lastClr="000000"/>
              </a:solidFill>
              <a:effectLst/>
              <a:latin typeface="+mn-lt"/>
              <a:ea typeface="+mn-ea"/>
              <a:cs typeface="+mn-cs"/>
            </a:rPr>
            <a:t>81,399</a:t>
          </a:r>
          <a:r>
            <a:rPr kumimoji="1" lang="ja-JP" altLang="ja-JP" sz="1100">
              <a:solidFill>
                <a:sysClr val="windowText" lastClr="000000"/>
              </a:solidFill>
              <a:effectLst/>
              <a:latin typeface="+mn-lt"/>
              <a:ea typeface="+mn-ea"/>
              <a:cs typeface="+mn-cs"/>
            </a:rPr>
            <a:t>円下回</a:t>
          </a:r>
          <a:r>
            <a:rPr kumimoji="1" lang="ja-JP" altLang="en-US" sz="1100">
              <a:solidFill>
                <a:sysClr val="windowText" lastClr="000000"/>
              </a:solidFill>
              <a:effectLst/>
              <a:latin typeface="+mn-lt"/>
              <a:ea typeface="+mn-ea"/>
              <a:cs typeface="+mn-cs"/>
            </a:rPr>
            <a:t>っている</a:t>
          </a:r>
          <a:r>
            <a:rPr kumimoji="1" lang="ja-JP" altLang="ja-JP" sz="1100">
              <a:solidFill>
                <a:sysClr val="windowText" lastClr="000000"/>
              </a:solidFill>
              <a:effectLst/>
              <a:latin typeface="+mn-lt"/>
              <a:ea typeface="+mn-ea"/>
              <a:cs typeface="+mn-cs"/>
            </a:rPr>
            <a:t>。物件費は、物価高騰の影響や業務の</a:t>
          </a:r>
          <a:r>
            <a:rPr kumimoji="1" lang="ja-JP" altLang="en-US" sz="1100">
              <a:solidFill>
                <a:sysClr val="windowText" lastClr="000000"/>
              </a:solidFill>
              <a:effectLst/>
              <a:latin typeface="+mn-lt"/>
              <a:ea typeface="+mn-ea"/>
              <a:cs typeface="+mn-cs"/>
            </a:rPr>
            <a:t>外注</a:t>
          </a:r>
          <a:r>
            <a:rPr kumimoji="1" lang="ja-JP" altLang="ja-JP" sz="1100">
              <a:solidFill>
                <a:sysClr val="windowText" lastClr="000000"/>
              </a:solidFill>
              <a:effectLst/>
              <a:latin typeface="+mn-lt"/>
              <a:ea typeface="+mn-ea"/>
              <a:cs typeface="+mn-cs"/>
            </a:rPr>
            <a:t>により委託料が増加傾向であるものの、</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人当たりの物件費は</a:t>
          </a:r>
          <a:r>
            <a:rPr kumimoji="1" lang="en-US" altLang="ja-JP" sz="1100">
              <a:solidFill>
                <a:sysClr val="windowText" lastClr="000000"/>
              </a:solidFill>
              <a:effectLst/>
              <a:latin typeface="+mn-lt"/>
              <a:ea typeface="+mn-ea"/>
              <a:cs typeface="+mn-cs"/>
            </a:rPr>
            <a:t>138,517</a:t>
          </a:r>
          <a:r>
            <a:rPr kumimoji="1" lang="ja-JP" altLang="ja-JP" sz="1100">
              <a:solidFill>
                <a:sysClr val="windowText" lastClr="000000"/>
              </a:solidFill>
              <a:effectLst/>
              <a:latin typeface="+mn-lt"/>
              <a:ea typeface="+mn-ea"/>
              <a:cs typeface="+mn-cs"/>
            </a:rPr>
            <a:t>円と、類似団体と比較して</a:t>
          </a:r>
          <a:r>
            <a:rPr kumimoji="1" lang="en-US" altLang="ja-JP" sz="1100">
              <a:solidFill>
                <a:sysClr val="windowText" lastClr="000000"/>
              </a:solidFill>
              <a:effectLst/>
              <a:latin typeface="+mn-lt"/>
              <a:ea typeface="+mn-ea"/>
              <a:cs typeface="+mn-cs"/>
            </a:rPr>
            <a:t>47,976</a:t>
          </a:r>
          <a:r>
            <a:rPr kumimoji="1" lang="ja-JP" altLang="ja-JP" sz="1100">
              <a:solidFill>
                <a:sysClr val="windowText" lastClr="000000"/>
              </a:solidFill>
              <a:effectLst/>
              <a:latin typeface="+mn-lt"/>
              <a:ea typeface="+mn-ea"/>
              <a:cs typeface="+mn-cs"/>
            </a:rPr>
            <a:t>円下回った。維持補修費は積雪量</a:t>
          </a:r>
          <a:r>
            <a:rPr kumimoji="1" lang="ja-JP" altLang="en-US" sz="1100">
              <a:solidFill>
                <a:sysClr val="windowText" lastClr="000000"/>
              </a:solidFill>
              <a:effectLst/>
              <a:latin typeface="+mn-lt"/>
              <a:ea typeface="+mn-ea"/>
              <a:cs typeface="+mn-cs"/>
            </a:rPr>
            <a:t>の大幅増に伴い</a:t>
          </a:r>
          <a:r>
            <a:rPr kumimoji="1" lang="ja-JP" altLang="ja-JP" sz="1100">
              <a:solidFill>
                <a:sysClr val="windowText" lastClr="000000"/>
              </a:solidFill>
              <a:effectLst/>
              <a:latin typeface="+mn-lt"/>
              <a:ea typeface="+mn-ea"/>
              <a:cs typeface="+mn-cs"/>
            </a:rPr>
            <a:t>除雪経費</a:t>
          </a:r>
          <a:r>
            <a:rPr kumimoji="1" lang="ja-JP" altLang="en-US" sz="1100">
              <a:solidFill>
                <a:sysClr val="windowText" lastClr="000000"/>
              </a:solidFill>
              <a:effectLst/>
              <a:latin typeface="+mn-lt"/>
              <a:ea typeface="+mn-ea"/>
              <a:cs typeface="+mn-cs"/>
            </a:rPr>
            <a:t>が前年比で</a:t>
          </a:r>
          <a:r>
            <a:rPr kumimoji="1" lang="en-US" altLang="ja-JP" sz="1100">
              <a:solidFill>
                <a:sysClr val="windowText" lastClr="000000"/>
              </a:solidFill>
              <a:effectLst/>
              <a:latin typeface="+mn-lt"/>
              <a:ea typeface="+mn-ea"/>
              <a:cs typeface="+mn-cs"/>
            </a:rPr>
            <a:t>19,394</a:t>
          </a:r>
          <a:r>
            <a:rPr kumimoji="1" lang="ja-JP" altLang="en-US" sz="1100">
              <a:solidFill>
                <a:sysClr val="windowText" lastClr="000000"/>
              </a:solidFill>
              <a:effectLst/>
              <a:latin typeface="+mn-lt"/>
              <a:ea typeface="+mn-ea"/>
              <a:cs typeface="+mn-cs"/>
            </a:rPr>
            <a:t>円の大幅増となったため</a:t>
          </a:r>
          <a:r>
            <a:rPr kumimoji="1" lang="ja-JP" altLang="ja-JP" sz="1100">
              <a:solidFill>
                <a:sysClr val="windowText" lastClr="000000"/>
              </a:solidFill>
              <a:effectLst/>
              <a:latin typeface="+mn-lt"/>
              <a:ea typeface="+mn-ea"/>
              <a:cs typeface="+mn-cs"/>
            </a:rPr>
            <a:t>、類似団体を</a:t>
          </a:r>
          <a:r>
            <a:rPr kumimoji="1" lang="en-US" altLang="ja-JP" sz="1100">
              <a:solidFill>
                <a:sysClr val="windowText" lastClr="000000"/>
              </a:solidFill>
              <a:effectLst/>
              <a:latin typeface="+mn-lt"/>
              <a:ea typeface="+mn-ea"/>
              <a:cs typeface="+mn-cs"/>
            </a:rPr>
            <a:t>10,107</a:t>
          </a:r>
          <a:r>
            <a:rPr kumimoji="1" lang="ja-JP" altLang="ja-JP" sz="1100">
              <a:solidFill>
                <a:sysClr val="windowText" lastClr="000000"/>
              </a:solidFill>
              <a:effectLst/>
              <a:latin typeface="+mn-lt"/>
              <a:ea typeface="+mn-ea"/>
              <a:cs typeface="+mn-cs"/>
            </a:rPr>
            <a:t>円下回った。扶助費は、物価高騰対策等の給付金</a:t>
          </a:r>
          <a:r>
            <a:rPr kumimoji="1" lang="ja-JP" altLang="en-US" sz="1100">
              <a:solidFill>
                <a:sysClr val="windowText" lastClr="000000"/>
              </a:solidFill>
              <a:effectLst/>
              <a:latin typeface="+mn-lt"/>
              <a:ea typeface="+mn-ea"/>
              <a:cs typeface="+mn-cs"/>
            </a:rPr>
            <a:t>が減となったこと</a:t>
          </a:r>
          <a:r>
            <a:rPr kumimoji="1" lang="ja-JP" altLang="ja-JP" sz="1100">
              <a:solidFill>
                <a:sysClr val="windowText" lastClr="000000"/>
              </a:solidFill>
              <a:effectLst/>
              <a:latin typeface="+mn-lt"/>
              <a:ea typeface="+mn-ea"/>
              <a:cs typeface="+mn-cs"/>
            </a:rPr>
            <a:t>で、前年度を</a:t>
          </a:r>
          <a:r>
            <a:rPr kumimoji="1" lang="en-US" altLang="ja-JP" sz="1100">
              <a:solidFill>
                <a:sysClr val="windowText" lastClr="000000"/>
              </a:solidFill>
              <a:effectLst/>
              <a:latin typeface="+mn-lt"/>
              <a:ea typeface="+mn-ea"/>
              <a:cs typeface="+mn-cs"/>
            </a:rPr>
            <a:t>21,174</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減となった</a:t>
          </a:r>
          <a:r>
            <a:rPr kumimoji="1" lang="ja-JP" altLang="ja-JP" sz="1100">
              <a:solidFill>
                <a:sysClr val="windowText" lastClr="000000"/>
              </a:solidFill>
              <a:effectLst/>
              <a:latin typeface="+mn-lt"/>
              <a:ea typeface="+mn-ea"/>
              <a:cs typeface="+mn-cs"/>
            </a:rPr>
            <a:t>。補助費等は</a:t>
          </a:r>
          <a:r>
            <a:rPr kumimoji="1" lang="ja-JP" altLang="en-US" sz="1100">
              <a:solidFill>
                <a:sysClr val="windowText" lastClr="000000"/>
              </a:solidFill>
              <a:effectLst/>
              <a:latin typeface="+mn-lt"/>
              <a:ea typeface="+mn-ea"/>
              <a:cs typeface="+mn-cs"/>
            </a:rPr>
            <a:t>前年比で</a:t>
          </a:r>
          <a:r>
            <a:rPr kumimoji="1" lang="en-US" altLang="ja-JP" sz="1100">
              <a:solidFill>
                <a:sysClr val="windowText" lastClr="000000"/>
              </a:solidFill>
              <a:effectLst/>
              <a:latin typeface="+mn-lt"/>
              <a:ea typeface="+mn-ea"/>
              <a:cs typeface="+mn-cs"/>
            </a:rPr>
            <a:t>21,073</a:t>
          </a:r>
          <a:r>
            <a:rPr kumimoji="1" lang="ja-JP" altLang="en-US" sz="1100">
              <a:solidFill>
                <a:sysClr val="windowText" lastClr="000000"/>
              </a:solidFill>
              <a:effectLst/>
              <a:latin typeface="+mn-lt"/>
              <a:ea typeface="+mn-ea"/>
              <a:cs typeface="+mn-cs"/>
            </a:rPr>
            <a:t>円増となったが</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61,726</a:t>
          </a:r>
          <a:r>
            <a:rPr kumimoji="1" lang="ja-JP" altLang="ja-JP" sz="1100">
              <a:solidFill>
                <a:sysClr val="windowText" lastClr="000000"/>
              </a:solidFill>
              <a:effectLst/>
              <a:latin typeface="+mn-lt"/>
              <a:ea typeface="+mn-ea"/>
              <a:cs typeface="+mn-cs"/>
            </a:rPr>
            <a:t>円下回っている。普通建設事業費は、新規整備</a:t>
          </a:r>
          <a:r>
            <a:rPr kumimoji="1" lang="ja-JP" altLang="en-US" sz="1100">
              <a:solidFill>
                <a:sysClr val="windowText" lastClr="000000"/>
              </a:solidFill>
              <a:effectLst/>
              <a:latin typeface="+mn-lt"/>
              <a:ea typeface="+mn-ea"/>
              <a:cs typeface="+mn-cs"/>
            </a:rPr>
            <a:t>分は昨今の大型事業が一服したことで</a:t>
          </a:r>
          <a:r>
            <a:rPr kumimoji="1" lang="ja-JP" altLang="ja-JP" sz="1100">
              <a:solidFill>
                <a:sysClr val="windowText" lastClr="000000"/>
              </a:solidFill>
              <a:effectLst/>
              <a:latin typeface="+mn-lt"/>
              <a:ea typeface="+mn-ea"/>
              <a:cs typeface="+mn-cs"/>
            </a:rPr>
            <a:t>前年度比で</a:t>
          </a:r>
          <a:r>
            <a:rPr kumimoji="1" lang="en-US" altLang="ja-JP" sz="1100">
              <a:solidFill>
                <a:sysClr val="windowText" lastClr="000000"/>
              </a:solidFill>
              <a:effectLst/>
              <a:latin typeface="+mn-lt"/>
              <a:ea typeface="+mn-ea"/>
              <a:cs typeface="+mn-cs"/>
            </a:rPr>
            <a:t>133,791</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大幅減</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更新整備分</a:t>
          </a:r>
          <a:r>
            <a:rPr kumimoji="1" lang="en-US" altLang="ja-JP" sz="1100">
              <a:solidFill>
                <a:sysClr val="windowText" lastClr="000000"/>
              </a:solidFill>
              <a:effectLst/>
              <a:latin typeface="+mn-lt"/>
              <a:ea typeface="+mn-ea"/>
              <a:cs typeface="+mn-cs"/>
            </a:rPr>
            <a:t>1,505</a:t>
          </a:r>
          <a:r>
            <a:rPr kumimoji="1" lang="ja-JP" altLang="en-US" sz="1100">
              <a:solidFill>
                <a:sysClr val="windowText" lastClr="000000"/>
              </a:solidFill>
              <a:effectLst/>
              <a:latin typeface="+mn-lt"/>
              <a:ea typeface="+mn-ea"/>
              <a:cs typeface="+mn-cs"/>
            </a:rPr>
            <a:t>円の前年比では微増となり、いずれも類似団体平均を下回っている。災害復旧費は</a:t>
          </a:r>
          <a:r>
            <a:rPr kumimoji="1" lang="en-US" altLang="ja-JP" sz="1100">
              <a:solidFill>
                <a:sysClr val="windowText" lastClr="000000"/>
              </a:solidFill>
              <a:effectLst/>
              <a:latin typeface="+mn-lt"/>
              <a:ea typeface="+mn-ea"/>
              <a:cs typeface="+mn-cs"/>
            </a:rPr>
            <a:t>R4</a:t>
          </a:r>
          <a:r>
            <a:rPr kumimoji="1" lang="ja-JP" altLang="en-US" sz="1100">
              <a:solidFill>
                <a:sysClr val="windowText" lastClr="000000"/>
              </a:solidFill>
              <a:effectLst/>
              <a:latin typeface="+mn-lt"/>
              <a:ea typeface="+mn-ea"/>
              <a:cs typeface="+mn-cs"/>
            </a:rPr>
            <a:t>年度大雨被害の復旧が完了したことで、</a:t>
          </a:r>
          <a:r>
            <a:rPr kumimoji="1" lang="en-US" altLang="ja-JP" sz="1100">
              <a:solidFill>
                <a:sysClr val="windowText" lastClr="000000"/>
              </a:solidFill>
              <a:effectLst/>
              <a:latin typeface="+mn-lt"/>
              <a:ea typeface="+mn-ea"/>
              <a:cs typeface="+mn-cs"/>
            </a:rPr>
            <a:t>0</a:t>
          </a:r>
          <a:r>
            <a:rPr kumimoji="1" lang="ja-JP" altLang="en-US" sz="1100">
              <a:solidFill>
                <a:sysClr val="windowText" lastClr="000000"/>
              </a:solidFill>
              <a:effectLst/>
              <a:latin typeface="+mn-lt"/>
              <a:ea typeface="+mn-ea"/>
              <a:cs typeface="+mn-cs"/>
            </a:rPr>
            <a:t>円となり前年比</a:t>
          </a:r>
          <a:r>
            <a:rPr kumimoji="1" lang="en-US" altLang="ja-JP" sz="1100">
              <a:solidFill>
                <a:sysClr val="windowText" lastClr="000000"/>
              </a:solidFill>
              <a:effectLst/>
              <a:latin typeface="+mn-lt"/>
              <a:ea typeface="+mn-ea"/>
              <a:cs typeface="+mn-cs"/>
            </a:rPr>
            <a:t>43,711</a:t>
          </a:r>
          <a:r>
            <a:rPr kumimoji="1" lang="ja-JP" altLang="en-US" sz="1100">
              <a:solidFill>
                <a:sysClr val="windowText" lastClr="000000"/>
              </a:solidFill>
              <a:effectLst/>
              <a:latin typeface="+mn-lt"/>
              <a:ea typeface="+mn-ea"/>
              <a:cs typeface="+mn-cs"/>
            </a:rPr>
            <a:t>円の減となった。</a:t>
          </a:r>
          <a:r>
            <a:rPr kumimoji="1" lang="ja-JP" altLang="ja-JP" sz="1100">
              <a:solidFill>
                <a:sysClr val="windowText" lastClr="000000"/>
              </a:solidFill>
              <a:effectLst/>
              <a:latin typeface="+mn-lt"/>
              <a:ea typeface="+mn-ea"/>
              <a:cs typeface="+mn-cs"/>
            </a:rPr>
            <a:t>公債費は、</a:t>
          </a:r>
          <a:r>
            <a:rPr kumimoji="1" lang="en-US" altLang="ja-JP" sz="1100">
              <a:solidFill>
                <a:sysClr val="windowText" lastClr="000000"/>
              </a:solidFill>
              <a:effectLst/>
              <a:latin typeface="+mn-lt"/>
              <a:ea typeface="+mn-ea"/>
              <a:cs typeface="+mn-cs"/>
            </a:rPr>
            <a:t>133,235</a:t>
          </a:r>
          <a:r>
            <a:rPr kumimoji="1" lang="ja-JP" altLang="en-US" sz="1100">
              <a:solidFill>
                <a:sysClr val="windowText" lastClr="000000"/>
              </a:solidFill>
              <a:effectLst/>
              <a:latin typeface="+mn-lt"/>
              <a:ea typeface="+mn-ea"/>
              <a:cs typeface="+mn-cs"/>
            </a:rPr>
            <a:t>円と類似団体と比較し</a:t>
          </a:r>
          <a:r>
            <a:rPr kumimoji="1" lang="en-US" altLang="ja-JP" sz="1100">
              <a:solidFill>
                <a:sysClr val="windowText" lastClr="000000"/>
              </a:solidFill>
              <a:effectLst/>
              <a:latin typeface="+mn-lt"/>
              <a:ea typeface="+mn-ea"/>
              <a:cs typeface="+mn-cs"/>
            </a:rPr>
            <a:t>6,822</a:t>
          </a:r>
          <a:r>
            <a:rPr kumimoji="1" lang="ja-JP" altLang="en-US" sz="1100">
              <a:solidFill>
                <a:sysClr val="windowText" lastClr="000000"/>
              </a:solidFill>
              <a:effectLst/>
              <a:latin typeface="+mn-lt"/>
              <a:ea typeface="+mn-ea"/>
              <a:cs typeface="+mn-cs"/>
            </a:rPr>
            <a:t>円上回り、</a:t>
          </a:r>
          <a:r>
            <a:rPr kumimoji="1" lang="ja-JP" altLang="ja-JP" sz="1100">
              <a:solidFill>
                <a:sysClr val="windowText" lastClr="000000"/>
              </a:solidFill>
              <a:effectLst/>
              <a:latin typeface="+mn-lt"/>
              <a:ea typeface="+mn-ea"/>
              <a:cs typeface="+mn-cs"/>
            </a:rPr>
            <a:t>大型投資事業実施に伴う元金償還で</a:t>
          </a:r>
          <a:r>
            <a:rPr kumimoji="1" lang="en-US" altLang="ja-JP" sz="1100">
              <a:solidFill>
                <a:sysClr val="windowText" lastClr="000000"/>
              </a:solidFill>
              <a:effectLst/>
              <a:latin typeface="+mn-lt"/>
              <a:ea typeface="+mn-ea"/>
              <a:cs typeface="+mn-cs"/>
            </a:rPr>
            <a:t>R7</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をピークに次年度以降も高止まりが予想される</a:t>
          </a:r>
          <a:r>
            <a:rPr kumimoji="1" lang="ja-JP" altLang="ja-JP" sz="1100">
              <a:solidFill>
                <a:sysClr val="windowText" lastClr="000000"/>
              </a:solidFill>
              <a:effectLst/>
              <a:latin typeface="+mn-lt"/>
              <a:ea typeface="+mn-ea"/>
              <a:cs typeface="+mn-cs"/>
            </a:rPr>
            <a:t>。積立金は、前年度比</a:t>
          </a:r>
          <a:r>
            <a:rPr kumimoji="1" lang="en-US" altLang="ja-JP" sz="1100">
              <a:solidFill>
                <a:sysClr val="windowText" lastClr="000000"/>
              </a:solidFill>
              <a:effectLst/>
              <a:latin typeface="+mn-lt"/>
              <a:ea typeface="+mn-ea"/>
              <a:cs typeface="+mn-cs"/>
            </a:rPr>
            <a:t>11,209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で類似団体を</a:t>
          </a:r>
          <a:r>
            <a:rPr kumimoji="1" lang="en-US" altLang="ja-JP" sz="1100">
              <a:solidFill>
                <a:sysClr val="windowText" lastClr="000000"/>
              </a:solidFill>
              <a:effectLst/>
              <a:latin typeface="+mn-lt"/>
              <a:ea typeface="+mn-ea"/>
              <a:cs typeface="+mn-cs"/>
            </a:rPr>
            <a:t>2,687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上</a:t>
          </a:r>
          <a:r>
            <a:rPr kumimoji="1" lang="ja-JP" altLang="ja-JP" sz="1100">
              <a:solidFill>
                <a:sysClr val="windowText" lastClr="000000"/>
              </a:solidFill>
              <a:effectLst/>
              <a:latin typeface="+mn-lt"/>
              <a:ea typeface="+mn-ea"/>
              <a:cs typeface="+mn-cs"/>
            </a:rPr>
            <a:t>回</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財政調整基金残高は</a:t>
          </a:r>
          <a:r>
            <a:rPr kumimoji="1" lang="en-US" altLang="ja-JP" sz="1100">
              <a:solidFill>
                <a:sysClr val="windowText" lastClr="000000"/>
              </a:solidFill>
              <a:effectLst/>
              <a:latin typeface="+mn-lt"/>
              <a:ea typeface="+mn-ea"/>
              <a:cs typeface="+mn-cs"/>
            </a:rPr>
            <a:t>3,089</a:t>
          </a:r>
          <a:r>
            <a:rPr kumimoji="1" lang="ja-JP" altLang="ja-JP" sz="1100">
              <a:solidFill>
                <a:sysClr val="windowText" lastClr="000000"/>
              </a:solidFill>
              <a:effectLst/>
              <a:latin typeface="+mn-lt"/>
              <a:ea typeface="+mn-ea"/>
              <a:cs typeface="+mn-cs"/>
            </a:rPr>
            <a:t>百万円と前年度比</a:t>
          </a:r>
          <a:r>
            <a:rPr kumimoji="1" lang="en-US" altLang="ja-JP" sz="1100">
              <a:solidFill>
                <a:sysClr val="windowText" lastClr="000000"/>
              </a:solidFill>
              <a:effectLst/>
              <a:latin typeface="+mn-lt"/>
              <a:ea typeface="+mn-ea"/>
              <a:cs typeface="+mn-cs"/>
            </a:rPr>
            <a:t>257</a:t>
          </a:r>
          <a:r>
            <a:rPr kumimoji="1" lang="ja-JP" altLang="ja-JP" sz="1100">
              <a:solidFill>
                <a:sysClr val="windowText" lastClr="000000"/>
              </a:solidFill>
              <a:effectLst/>
              <a:latin typeface="+mn-lt"/>
              <a:ea typeface="+mn-ea"/>
              <a:cs typeface="+mn-cs"/>
            </a:rPr>
            <a:t>百万円増となっている。</a:t>
          </a:r>
          <a:r>
            <a:rPr kumimoji="1" lang="ja-JP" altLang="en-US" sz="1100">
              <a:solidFill>
                <a:sysClr val="windowText" lastClr="000000"/>
              </a:solidFill>
              <a:effectLst/>
              <a:latin typeface="+mn-lt"/>
              <a:ea typeface="+mn-ea"/>
              <a:cs typeface="+mn-cs"/>
            </a:rPr>
            <a:t>投資及び出資金は、第三セクター立ち上げに係る出資を行ったため、前年比で増となった。</a:t>
          </a:r>
          <a:r>
            <a:rPr kumimoji="1" lang="ja-JP" altLang="ja-JP" sz="1100">
              <a:solidFill>
                <a:sysClr val="windowText" lastClr="000000"/>
              </a:solidFill>
              <a:effectLst/>
              <a:latin typeface="+mn-lt"/>
              <a:ea typeface="+mn-ea"/>
              <a:cs typeface="+mn-cs"/>
            </a:rPr>
            <a:t>繰出金は、</a:t>
          </a:r>
          <a:r>
            <a:rPr kumimoji="1" lang="ja-JP" altLang="en-US" sz="1100">
              <a:solidFill>
                <a:sysClr val="windowText" lastClr="000000"/>
              </a:solidFill>
              <a:effectLst/>
              <a:latin typeface="+mn-lt"/>
              <a:ea typeface="+mn-ea"/>
              <a:cs typeface="+mn-cs"/>
            </a:rPr>
            <a:t>集落排水事業</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つが法適化したことで当該繰出金を補助金扱いとしたことで前年比</a:t>
          </a:r>
          <a:r>
            <a:rPr kumimoji="1" lang="en-US" altLang="ja-JP" sz="1100">
              <a:solidFill>
                <a:sysClr val="windowText" lastClr="000000"/>
              </a:solidFill>
              <a:effectLst/>
              <a:latin typeface="+mn-lt"/>
              <a:ea typeface="+mn-ea"/>
              <a:cs typeface="+mn-cs"/>
            </a:rPr>
            <a:t>7,442</a:t>
          </a:r>
          <a:r>
            <a:rPr kumimoji="1" lang="ja-JP" altLang="en-US" sz="1100">
              <a:solidFill>
                <a:sysClr val="windowText" lastClr="000000"/>
              </a:solidFill>
              <a:effectLst/>
              <a:latin typeface="+mn-lt"/>
              <a:ea typeface="+mn-ea"/>
              <a:cs typeface="+mn-cs"/>
            </a:rPr>
            <a:t>円減となったが、</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とほぼ同水準となった。</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青森県中泊町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9,417
9,319
216.34
8,502,896
8,299,433
195,868
5,009,361
13,914,362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45.0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46845</xdr:rowOff>
    </xdr:from>
    <xdr:to>
      <xdr:col>24</xdr:col>
      <xdr:colOff>63500</xdr:colOff>
      <xdr:row>38</xdr:row>
      <xdr:rowOff>68725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61945"/>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68725</xdr:rowOff>
    </xdr:from>
    <xdr:to>
      <xdr:col>19</xdr:col>
      <xdr:colOff>177800</xdr:colOff>
      <xdr:row>38</xdr:row>
      <xdr:rowOff>96701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83825"/>
          <a:ext cx="889000" cy="2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96701</xdr:rowOff>
    </xdr:from>
    <xdr:to>
      <xdr:col>15</xdr:col>
      <xdr:colOff>50800</xdr:colOff>
      <xdr:row>38</xdr:row>
      <xdr:rowOff>148191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611801"/>
          <a:ext cx="889000" cy="5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124460</xdr:rowOff>
    </xdr:from>
    <xdr:to>
      <xdr:col>10</xdr:col>
      <xdr:colOff>114300</xdr:colOff>
      <xdr:row>38</xdr:row>
      <xdr:rowOff>148191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639560"/>
          <a:ext cx="889000" cy="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167495</xdr:rowOff>
    </xdr:from>
    <xdr:to>
      <xdr:col>24</xdr:col>
      <xdr:colOff>114300</xdr:colOff>
      <xdr:row>38</xdr:row>
      <xdr:rowOff>97645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82422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2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17925</xdr:rowOff>
    </xdr:from>
    <xdr:to>
      <xdr:col>20</xdr:col>
      <xdr:colOff>38100</xdr:colOff>
      <xdr:row>38</xdr:row>
      <xdr:rowOff>119525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3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110652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45901</xdr:rowOff>
    </xdr:from>
    <xdr:to>
      <xdr:col>15</xdr:col>
      <xdr:colOff>101600</xdr:colOff>
      <xdr:row>38</xdr:row>
      <xdr:rowOff>147501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56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138628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65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97391</xdr:rowOff>
    </xdr:from>
    <xdr:to>
      <xdr:col>10</xdr:col>
      <xdr:colOff>165100</xdr:colOff>
      <xdr:row>39</xdr:row>
      <xdr:rowOff>27541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18668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05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73660</xdr:rowOff>
    </xdr:from>
    <xdr:to>
      <xdr:col>6</xdr:col>
      <xdr:colOff>38100</xdr:colOff>
      <xdr:row>39</xdr:row>
      <xdr:rowOff>3810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166387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24488</xdr:rowOff>
    </xdr:from>
    <xdr:to>
      <xdr:col>24</xdr:col>
      <xdr:colOff>63500</xdr:colOff>
      <xdr:row>57</xdr:row>
      <xdr:rowOff>68607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7138"/>
          <a:ext cx="8382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3266</xdr:rowOff>
    </xdr:from>
    <xdr:to>
      <xdr:col>19</xdr:col>
      <xdr:colOff>177800</xdr:colOff>
      <xdr:row>57</xdr:row>
      <xdr:rowOff>68607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5916"/>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3266</xdr:rowOff>
    </xdr:from>
    <xdr:to>
      <xdr:col>15</xdr:col>
      <xdr:colOff>50800</xdr:colOff>
      <xdr:row>57</xdr:row>
      <xdr:rowOff>21095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5916"/>
          <a:ext cx="889000" cy="1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73267</xdr:rowOff>
    </xdr:from>
    <xdr:to>
      <xdr:col>10</xdr:col>
      <xdr:colOff>114300</xdr:colOff>
      <xdr:row>57</xdr:row>
      <xdr:rowOff>21095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74467"/>
          <a:ext cx="889000" cy="1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145138</xdr:rowOff>
    </xdr:from>
    <xdr:to>
      <xdr:col>24</xdr:col>
      <xdr:colOff>114300</xdr:colOff>
      <xdr:row>57</xdr:row>
      <xdr:rowOff>75288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123565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17807</xdr:rowOff>
    </xdr:from>
    <xdr:to>
      <xdr:col>20</xdr:col>
      <xdr:colOff>38100</xdr:colOff>
      <xdr:row>57</xdr:row>
      <xdr:rowOff>119407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110534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8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123916</xdr:rowOff>
    </xdr:from>
    <xdr:to>
      <xdr:col>15</xdr:col>
      <xdr:colOff>101600</xdr:colOff>
      <xdr:row>57</xdr:row>
      <xdr:rowOff>54066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45193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141745</xdr:rowOff>
    </xdr:from>
    <xdr:to>
      <xdr:col>10</xdr:col>
      <xdr:colOff>165100</xdr:colOff>
      <xdr:row>57</xdr:row>
      <xdr:rowOff>71895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63022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22467</xdr:rowOff>
    </xdr:from>
    <xdr:to>
      <xdr:col>6</xdr:col>
      <xdr:colOff>38100</xdr:colOff>
      <xdr:row>56</xdr:row>
      <xdr:rowOff>124067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2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115194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1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106934</xdr:rowOff>
    </xdr:from>
    <xdr:to>
      <xdr:col>24</xdr:col>
      <xdr:colOff>63500</xdr:colOff>
      <xdr:row>76</xdr:row>
      <xdr:rowOff>95656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108434"/>
          <a:ext cx="838200" cy="101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106934</xdr:rowOff>
    </xdr:from>
    <xdr:to>
      <xdr:col>19</xdr:col>
      <xdr:colOff>177800</xdr:colOff>
      <xdr:row>73</xdr:row>
      <xdr:rowOff>35671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108434"/>
          <a:ext cx="889000" cy="44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35671</xdr:rowOff>
    </xdr:from>
    <xdr:to>
      <xdr:col>15</xdr:col>
      <xdr:colOff>50800</xdr:colOff>
      <xdr:row>76</xdr:row>
      <xdr:rowOff>35793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51521"/>
          <a:ext cx="889000" cy="51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35793</xdr:rowOff>
    </xdr:from>
    <xdr:to>
      <xdr:col>10</xdr:col>
      <xdr:colOff>114300</xdr:colOff>
      <xdr:row>78</xdr:row>
      <xdr:rowOff>99763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65993"/>
          <a:ext cx="889000" cy="40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44856</xdr:rowOff>
    </xdr:from>
    <xdr:to>
      <xdr:col>24</xdr:col>
      <xdr:colOff>114300</xdr:colOff>
      <xdr:row>76</xdr:row>
      <xdr:rowOff>146456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23283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56134</xdr:rowOff>
    </xdr:from>
    <xdr:to>
      <xdr:col>20</xdr:col>
      <xdr:colOff>38100</xdr:colOff>
      <xdr:row>70</xdr:row>
      <xdr:rowOff>157734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0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2811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183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156321</xdr:rowOff>
    </xdr:from>
    <xdr:to>
      <xdr:col>15</xdr:col>
      <xdr:colOff>101600</xdr:colOff>
      <xdr:row>73</xdr:row>
      <xdr:rowOff>86471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102998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7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156443</xdr:rowOff>
    </xdr:from>
    <xdr:to>
      <xdr:col>10</xdr:col>
      <xdr:colOff>165100</xdr:colOff>
      <xdr:row>76</xdr:row>
      <xdr:rowOff>86593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1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77720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0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48963</xdr:rowOff>
    </xdr:from>
    <xdr:to>
      <xdr:col>6</xdr:col>
      <xdr:colOff>38100</xdr:colOff>
      <xdr:row>78</xdr:row>
      <xdr:rowOff>150563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141690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1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101561</xdr:rowOff>
    </xdr:from>
    <xdr:to>
      <xdr:col>24</xdr:col>
      <xdr:colOff>63500</xdr:colOff>
      <xdr:row>97</xdr:row>
      <xdr:rowOff>125177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32211"/>
          <a:ext cx="838200" cy="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87846</xdr:rowOff>
    </xdr:from>
    <xdr:to>
      <xdr:col>19</xdr:col>
      <xdr:colOff>177800</xdr:colOff>
      <xdr:row>97</xdr:row>
      <xdr:rowOff>101561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18496"/>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87846</xdr:rowOff>
    </xdr:from>
    <xdr:to>
      <xdr:col>15</xdr:col>
      <xdr:colOff>50800</xdr:colOff>
      <xdr:row>97</xdr:row>
      <xdr:rowOff>133604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18496"/>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123820</xdr:rowOff>
    </xdr:from>
    <xdr:to>
      <xdr:col>10</xdr:col>
      <xdr:colOff>114300</xdr:colOff>
      <xdr:row>97</xdr:row>
      <xdr:rowOff>133604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5447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74377</xdr:rowOff>
    </xdr:from>
    <xdr:to>
      <xdr:col>24</xdr:col>
      <xdr:colOff>114300</xdr:colOff>
      <xdr:row>98</xdr:row>
      <xdr:rowOff>4527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52804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8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50761</xdr:rowOff>
    </xdr:from>
    <xdr:to>
      <xdr:col>20</xdr:col>
      <xdr:colOff>38100</xdr:colOff>
      <xdr:row>97</xdr:row>
      <xdr:rowOff>152361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143488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7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37046</xdr:rowOff>
    </xdr:from>
    <xdr:to>
      <xdr:col>15</xdr:col>
      <xdr:colOff>101600</xdr:colOff>
      <xdr:row>97</xdr:row>
      <xdr:rowOff>138646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129773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82804</xdr:rowOff>
    </xdr:from>
    <xdr:to>
      <xdr:col>10</xdr:col>
      <xdr:colOff>165100</xdr:colOff>
      <xdr:row>98</xdr:row>
      <xdr:rowOff>12954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8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73020</xdr:rowOff>
    </xdr:from>
    <xdr:to>
      <xdr:col>6</xdr:col>
      <xdr:colOff>38100</xdr:colOff>
      <xdr:row>98</xdr:row>
      <xdr:rowOff>3170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165747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75818</xdr:rowOff>
    </xdr:from>
    <xdr:to>
      <xdr:col>55</xdr:col>
      <xdr:colOff>0</xdr:colOff>
      <xdr:row>57</xdr:row>
      <xdr:rowOff>81921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48468"/>
          <a:ext cx="838200" cy="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81921</xdr:rowOff>
    </xdr:from>
    <xdr:to>
      <xdr:col>50</xdr:col>
      <xdr:colOff>114300</xdr:colOff>
      <xdr:row>57</xdr:row>
      <xdr:rowOff>88323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854571"/>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88323</xdr:rowOff>
    </xdr:from>
    <xdr:to>
      <xdr:col>45</xdr:col>
      <xdr:colOff>177800</xdr:colOff>
      <xdr:row>57</xdr:row>
      <xdr:rowOff>88444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60973"/>
          <a:ext cx="889000" cy="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88444</xdr:rowOff>
    </xdr:from>
    <xdr:to>
      <xdr:col>41</xdr:col>
      <xdr:colOff>50800</xdr:colOff>
      <xdr:row>57</xdr:row>
      <xdr:rowOff>109879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61094"/>
          <a:ext cx="889000" cy="2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25018</xdr:rowOff>
    </xdr:from>
    <xdr:to>
      <xdr:col>55</xdr:col>
      <xdr:colOff>50800</xdr:colOff>
      <xdr:row>57</xdr:row>
      <xdr:rowOff>126618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3445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7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31121</xdr:rowOff>
    </xdr:from>
    <xdr:to>
      <xdr:col>50</xdr:col>
      <xdr:colOff>165100</xdr:colOff>
      <xdr:row>57</xdr:row>
      <xdr:rowOff>132721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123848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8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37523</xdr:rowOff>
    </xdr:from>
    <xdr:to>
      <xdr:col>46</xdr:col>
      <xdr:colOff>38100</xdr:colOff>
      <xdr:row>57</xdr:row>
      <xdr:rowOff>139123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1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130250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37644</xdr:rowOff>
    </xdr:from>
    <xdr:to>
      <xdr:col>41</xdr:col>
      <xdr:colOff>101600</xdr:colOff>
      <xdr:row>57</xdr:row>
      <xdr:rowOff>139244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130371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59079</xdr:rowOff>
    </xdr:from>
    <xdr:to>
      <xdr:col>36</xdr:col>
      <xdr:colOff>165100</xdr:colOff>
      <xdr:row>57</xdr:row>
      <xdr:rowOff>160679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151806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2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86409</xdr:rowOff>
    </xdr:from>
    <xdr:to>
      <xdr:col>55</xdr:col>
      <xdr:colOff>0</xdr:colOff>
      <xdr:row>78</xdr:row>
      <xdr:rowOff>87584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59509"/>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73557</xdr:rowOff>
    </xdr:from>
    <xdr:to>
      <xdr:col>50</xdr:col>
      <xdr:colOff>114300</xdr:colOff>
      <xdr:row>78</xdr:row>
      <xdr:rowOff>86409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46657"/>
          <a:ext cx="889000" cy="1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70955</xdr:rowOff>
    </xdr:from>
    <xdr:to>
      <xdr:col>45</xdr:col>
      <xdr:colOff>177800</xdr:colOff>
      <xdr:row>78</xdr:row>
      <xdr:rowOff>73557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44055"/>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54290</xdr:rowOff>
    </xdr:from>
    <xdr:to>
      <xdr:col>41</xdr:col>
      <xdr:colOff>50800</xdr:colOff>
      <xdr:row>78</xdr:row>
      <xdr:rowOff>70955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27390"/>
          <a:ext cx="889000" cy="1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36784</xdr:rowOff>
    </xdr:from>
    <xdr:to>
      <xdr:col>55</xdr:col>
      <xdr:colOff>50800</xdr:colOff>
      <xdr:row>78</xdr:row>
      <xdr:rowOff>138384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123161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35609</xdr:rowOff>
    </xdr:from>
    <xdr:to>
      <xdr:col>50</xdr:col>
      <xdr:colOff>165100</xdr:colOff>
      <xdr:row>78</xdr:row>
      <xdr:rowOff>137209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128336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22757</xdr:rowOff>
    </xdr:from>
    <xdr:to>
      <xdr:col>46</xdr:col>
      <xdr:colOff>38100</xdr:colOff>
      <xdr:row>78</xdr:row>
      <xdr:rowOff>124357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115484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8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20155</xdr:rowOff>
    </xdr:from>
    <xdr:to>
      <xdr:col>41</xdr:col>
      <xdr:colOff>101600</xdr:colOff>
      <xdr:row>78</xdr:row>
      <xdr:rowOff>121755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112882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8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3490</xdr:rowOff>
    </xdr:from>
    <xdr:to>
      <xdr:col>36</xdr:col>
      <xdr:colOff>165100</xdr:colOff>
      <xdr:row>78</xdr:row>
      <xdr:rowOff>105090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96217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6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28015</xdr:rowOff>
    </xdr:from>
    <xdr:to>
      <xdr:col>55</xdr:col>
      <xdr:colOff>0</xdr:colOff>
      <xdr:row>97</xdr:row>
      <xdr:rowOff>142763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58665"/>
          <a:ext cx="838200" cy="11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113077</xdr:rowOff>
    </xdr:from>
    <xdr:to>
      <xdr:col>50</xdr:col>
      <xdr:colOff>114300</xdr:colOff>
      <xdr:row>97</xdr:row>
      <xdr:rowOff>142763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43727"/>
          <a:ext cx="889000" cy="2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84955</xdr:rowOff>
    </xdr:from>
    <xdr:to>
      <xdr:col>45</xdr:col>
      <xdr:colOff>177800</xdr:colOff>
      <xdr:row>97</xdr:row>
      <xdr:rowOff>113077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15605"/>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142494</xdr:rowOff>
    </xdr:from>
    <xdr:to>
      <xdr:col>41</xdr:col>
      <xdr:colOff>50800</xdr:colOff>
      <xdr:row>97</xdr:row>
      <xdr:rowOff>84955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01694"/>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148665</xdr:rowOff>
    </xdr:from>
    <xdr:to>
      <xdr:col>55</xdr:col>
      <xdr:colOff>50800</xdr:colOff>
      <xdr:row>97</xdr:row>
      <xdr:rowOff>78815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63592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91963</xdr:rowOff>
    </xdr:from>
    <xdr:to>
      <xdr:col>50</xdr:col>
      <xdr:colOff>165100</xdr:colOff>
      <xdr:row>98</xdr:row>
      <xdr:rowOff>22113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62277</xdr:rowOff>
    </xdr:from>
    <xdr:to>
      <xdr:col>46</xdr:col>
      <xdr:colOff>38100</xdr:colOff>
      <xdr:row>97</xdr:row>
      <xdr:rowOff>163877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9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155004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8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34155</xdr:rowOff>
    </xdr:from>
    <xdr:to>
      <xdr:col>41</xdr:col>
      <xdr:colOff>101600</xdr:colOff>
      <xdr:row>97</xdr:row>
      <xdr:rowOff>135755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6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126882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5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91694</xdr:rowOff>
    </xdr:from>
    <xdr:to>
      <xdr:col>36</xdr:col>
      <xdr:colOff>165100</xdr:colOff>
      <xdr:row>97</xdr:row>
      <xdr:rowOff>21844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12971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4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110043</xdr:rowOff>
    </xdr:from>
    <xdr:to>
      <xdr:col>85</xdr:col>
      <xdr:colOff>127000</xdr:colOff>
      <xdr:row>36</xdr:row>
      <xdr:rowOff>110074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82243"/>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63332</xdr:rowOff>
    </xdr:from>
    <xdr:to>
      <xdr:col>81</xdr:col>
      <xdr:colOff>50800</xdr:colOff>
      <xdr:row>36</xdr:row>
      <xdr:rowOff>110074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35532"/>
          <a:ext cx="889000" cy="4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99634</xdr:rowOff>
    </xdr:from>
    <xdr:to>
      <xdr:col>76</xdr:col>
      <xdr:colOff>114300</xdr:colOff>
      <xdr:row>36</xdr:row>
      <xdr:rowOff>63332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757484"/>
          <a:ext cx="889000" cy="47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99634</xdr:rowOff>
    </xdr:from>
    <xdr:to>
      <xdr:col>71</xdr:col>
      <xdr:colOff>177800</xdr:colOff>
      <xdr:row>36</xdr:row>
      <xdr:rowOff>143015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757484"/>
          <a:ext cx="889000" cy="5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59243</xdr:rowOff>
    </xdr:from>
    <xdr:to>
      <xdr:col>85</xdr:col>
      <xdr:colOff>177800</xdr:colOff>
      <xdr:row>36</xdr:row>
      <xdr:rowOff>160843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3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82120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8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59274</xdr:rowOff>
    </xdr:from>
    <xdr:to>
      <xdr:col>81</xdr:col>
      <xdr:colOff>101600</xdr:colOff>
      <xdr:row>36</xdr:row>
      <xdr:rowOff>160874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3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5951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0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12532</xdr:rowOff>
    </xdr:from>
    <xdr:to>
      <xdr:col>76</xdr:col>
      <xdr:colOff>165100</xdr:colOff>
      <xdr:row>36</xdr:row>
      <xdr:rowOff>114132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5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48834</xdr:rowOff>
    </xdr:from>
    <xdr:to>
      <xdr:col>72</xdr:col>
      <xdr:colOff>38100</xdr:colOff>
      <xdr:row>33</xdr:row>
      <xdr:rowOff>150434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70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166961</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548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92215</xdr:rowOff>
    </xdr:from>
    <xdr:to>
      <xdr:col>67</xdr:col>
      <xdr:colOff>101600</xdr:colOff>
      <xdr:row>37</xdr:row>
      <xdr:rowOff>22365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38892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3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8068</xdr:rowOff>
    </xdr:from>
    <xdr:to>
      <xdr:col>85</xdr:col>
      <xdr:colOff>127000</xdr:colOff>
      <xdr:row>57</xdr:row>
      <xdr:rowOff>55218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780718"/>
          <a:ext cx="838200" cy="4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8068</xdr:rowOff>
    </xdr:from>
    <xdr:to>
      <xdr:col>81</xdr:col>
      <xdr:colOff>50800</xdr:colOff>
      <xdr:row>57</xdr:row>
      <xdr:rowOff>72007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780718"/>
          <a:ext cx="889000" cy="6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54972</xdr:rowOff>
    </xdr:from>
    <xdr:to>
      <xdr:col>76</xdr:col>
      <xdr:colOff>114300</xdr:colOff>
      <xdr:row>57</xdr:row>
      <xdr:rowOff>72007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8970372"/>
          <a:ext cx="889000" cy="8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54972</xdr:rowOff>
    </xdr:from>
    <xdr:to>
      <xdr:col>71</xdr:col>
      <xdr:colOff>177800</xdr:colOff>
      <xdr:row>56</xdr:row>
      <xdr:rowOff>118070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8970372"/>
          <a:ext cx="889000" cy="74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4418</xdr:rowOff>
    </xdr:from>
    <xdr:to>
      <xdr:col>85</xdr:col>
      <xdr:colOff>177800</xdr:colOff>
      <xdr:row>57</xdr:row>
      <xdr:rowOff>106018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90795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128718</xdr:rowOff>
    </xdr:from>
    <xdr:to>
      <xdr:col>81</xdr:col>
      <xdr:colOff>101600</xdr:colOff>
      <xdr:row>57</xdr:row>
      <xdr:rowOff>58868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2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49995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2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21207</xdr:rowOff>
    </xdr:from>
    <xdr:to>
      <xdr:col>76</xdr:col>
      <xdr:colOff>165100</xdr:colOff>
      <xdr:row>57</xdr:row>
      <xdr:rowOff>122807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113934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8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4172</xdr:rowOff>
    </xdr:from>
    <xdr:to>
      <xdr:col>72</xdr:col>
      <xdr:colOff>38100</xdr:colOff>
      <xdr:row>52</xdr:row>
      <xdr:rowOff>105772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8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122299</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869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67270</xdr:rowOff>
    </xdr:from>
    <xdr:to>
      <xdr:col>67</xdr:col>
      <xdr:colOff>101600</xdr:colOff>
      <xdr:row>56</xdr:row>
      <xdr:rowOff>168870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159997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6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137402</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167602"/>
          <a:ext cx="838200" cy="47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137402</xdr:rowOff>
    </xdr:from>
    <xdr:to>
      <xdr:col>81</xdr:col>
      <xdr:colOff>50800</xdr:colOff>
      <xdr:row>78</xdr:row>
      <xdr:rowOff>92717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167602"/>
          <a:ext cx="889000" cy="29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92717</xdr:rowOff>
    </xdr:from>
    <xdr:to>
      <xdr:col>76</xdr:col>
      <xdr:colOff>114300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65817"/>
          <a:ext cx="889000" cy="17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86602</xdr:rowOff>
    </xdr:from>
    <xdr:to>
      <xdr:col>81</xdr:col>
      <xdr:colOff>101600</xdr:colOff>
      <xdr:row>77</xdr:row>
      <xdr:rowOff>16752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11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33280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28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41917</xdr:rowOff>
    </xdr:from>
    <xdr:to>
      <xdr:col>76</xdr:col>
      <xdr:colOff>165100</xdr:colOff>
      <xdr:row>78</xdr:row>
      <xdr:rowOff>143517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160044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1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44900</xdr:rowOff>
    </xdr:from>
    <xdr:to>
      <xdr:col>85</xdr:col>
      <xdr:colOff>127000</xdr:colOff>
      <xdr:row>95</xdr:row>
      <xdr:rowOff>77570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32650"/>
          <a:ext cx="838200" cy="3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77570</xdr:rowOff>
    </xdr:from>
    <xdr:to>
      <xdr:col>81</xdr:col>
      <xdr:colOff>50800</xdr:colOff>
      <xdr:row>95</xdr:row>
      <xdr:rowOff>94569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365320"/>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94569</xdr:rowOff>
    </xdr:from>
    <xdr:to>
      <xdr:col>76</xdr:col>
      <xdr:colOff>114300</xdr:colOff>
      <xdr:row>95</xdr:row>
      <xdr:rowOff>112478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82319"/>
          <a:ext cx="8890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112478</xdr:rowOff>
    </xdr:from>
    <xdr:to>
      <xdr:col>71</xdr:col>
      <xdr:colOff>177800</xdr:colOff>
      <xdr:row>95</xdr:row>
      <xdr:rowOff>128155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400228"/>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165550</xdr:rowOff>
    </xdr:from>
    <xdr:to>
      <xdr:col>85</xdr:col>
      <xdr:colOff>177800</xdr:colOff>
      <xdr:row>95</xdr:row>
      <xdr:rowOff>95700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28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16977</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3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26770</xdr:rowOff>
    </xdr:from>
    <xdr:to>
      <xdr:col>81</xdr:col>
      <xdr:colOff>101600</xdr:colOff>
      <xdr:row>95</xdr:row>
      <xdr:rowOff>128370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144897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8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43769</xdr:rowOff>
    </xdr:from>
    <xdr:to>
      <xdr:col>76</xdr:col>
      <xdr:colOff>165100</xdr:colOff>
      <xdr:row>95</xdr:row>
      <xdr:rowOff>145369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136496</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24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61678</xdr:rowOff>
    </xdr:from>
    <xdr:to>
      <xdr:col>72</xdr:col>
      <xdr:colOff>38100</xdr:colOff>
      <xdr:row>95</xdr:row>
      <xdr:rowOff>163278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154405</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44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77355</xdr:rowOff>
    </xdr:from>
    <xdr:to>
      <xdr:col>67</xdr:col>
      <xdr:colOff>101600</xdr:colOff>
      <xdr:row>96</xdr:row>
      <xdr:rowOff>7505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24032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4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議会費は、令和元年度の議員定数削減から類似団体を</a:t>
          </a:r>
          <a:r>
            <a:rPr kumimoji="1" lang="en-US" altLang="ja-JP" sz="1100">
              <a:solidFill>
                <a:sysClr val="windowText" lastClr="000000"/>
              </a:solidFill>
              <a:effectLst/>
              <a:latin typeface="+mn-lt"/>
              <a:ea typeface="+mn-ea"/>
              <a:cs typeface="+mn-cs"/>
            </a:rPr>
            <a:t>2,992</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下回っている。総務費は</a:t>
          </a:r>
          <a:r>
            <a:rPr kumimoji="1" lang="ja-JP" altLang="en-US" sz="1100">
              <a:solidFill>
                <a:sysClr val="windowText" lastClr="000000"/>
              </a:solidFill>
              <a:effectLst/>
              <a:latin typeface="+mn-lt"/>
              <a:ea typeface="+mn-ea"/>
              <a:cs typeface="+mn-cs"/>
            </a:rPr>
            <a:t>総合文化センター改修工事が開始</a:t>
          </a:r>
          <a:r>
            <a:rPr kumimoji="1" lang="ja-JP" altLang="ja-JP" sz="1100">
              <a:solidFill>
                <a:sysClr val="windowText" lastClr="000000"/>
              </a:solidFill>
              <a:effectLst/>
              <a:latin typeface="+mn-lt"/>
              <a:ea typeface="+mn-ea"/>
              <a:cs typeface="+mn-cs"/>
            </a:rPr>
            <a:t>したこと等により対前年比</a:t>
          </a:r>
          <a:r>
            <a:rPr kumimoji="1" lang="en-US" altLang="ja-JP" sz="1100">
              <a:solidFill>
                <a:sysClr val="windowText" lastClr="000000"/>
              </a:solidFill>
              <a:effectLst/>
              <a:latin typeface="+mn-lt"/>
              <a:ea typeface="+mn-ea"/>
              <a:cs typeface="+mn-cs"/>
            </a:rPr>
            <a:t>23,160</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a:t>
          </a:r>
          <a:r>
            <a:rPr kumimoji="1" lang="ja-JP" altLang="en-US" sz="1100">
              <a:solidFill>
                <a:sysClr val="windowText" lastClr="000000"/>
              </a:solidFill>
              <a:effectLst/>
              <a:latin typeface="+mn-lt"/>
              <a:ea typeface="+mn-ea"/>
              <a:cs typeface="+mn-cs"/>
            </a:rPr>
            <a:t>ったが</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61,599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回っている。民生費は</a:t>
          </a:r>
          <a:r>
            <a:rPr kumimoji="1" lang="ja-JP" altLang="en-US" sz="1100">
              <a:solidFill>
                <a:sysClr val="windowText" lastClr="000000"/>
              </a:solidFill>
              <a:effectLst/>
              <a:latin typeface="+mn-lt"/>
              <a:ea typeface="+mn-ea"/>
              <a:cs typeface="+mn-cs"/>
            </a:rPr>
            <a:t>前年度に</a:t>
          </a:r>
          <a:r>
            <a:rPr kumimoji="1" lang="ja-JP" altLang="ja-JP" sz="1100">
              <a:solidFill>
                <a:sysClr val="windowText" lastClr="000000"/>
              </a:solidFill>
              <a:effectLst/>
              <a:latin typeface="+mn-lt"/>
              <a:ea typeface="+mn-ea"/>
              <a:cs typeface="+mn-cs"/>
            </a:rPr>
            <a:t>総合福祉健康センター建設事業費の</a:t>
          </a:r>
          <a:r>
            <a:rPr kumimoji="1" lang="ja-JP" altLang="en-US" sz="1100">
              <a:solidFill>
                <a:sysClr val="windowText" lastClr="000000"/>
              </a:solidFill>
              <a:effectLst/>
              <a:latin typeface="+mn-lt"/>
              <a:ea typeface="+mn-ea"/>
              <a:cs typeface="+mn-cs"/>
            </a:rPr>
            <a:t>竣工したこと</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対前年比</a:t>
          </a:r>
          <a:r>
            <a:rPr kumimoji="1" lang="en-US" altLang="ja-JP" sz="1100">
              <a:solidFill>
                <a:sysClr val="windowText" lastClr="000000"/>
              </a:solidFill>
              <a:effectLst/>
              <a:latin typeface="+mn-lt"/>
              <a:ea typeface="+mn-ea"/>
              <a:cs typeface="+mn-cs"/>
            </a:rPr>
            <a:t>133,520</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となった。衛生費はコロナ対策が</a:t>
          </a:r>
          <a:r>
            <a:rPr kumimoji="1" lang="ja-JP" altLang="en-US" sz="1100">
              <a:solidFill>
                <a:sysClr val="windowText" lastClr="000000"/>
              </a:solidFill>
              <a:effectLst/>
              <a:latin typeface="+mn-lt"/>
              <a:ea typeface="+mn-ea"/>
              <a:cs typeface="+mn-cs"/>
            </a:rPr>
            <a:t>一服</a:t>
          </a:r>
          <a:r>
            <a:rPr kumimoji="1" lang="ja-JP" altLang="ja-JP" sz="1100">
              <a:solidFill>
                <a:sysClr val="windowText" lastClr="000000"/>
              </a:solidFill>
              <a:effectLst/>
              <a:latin typeface="+mn-lt"/>
              <a:ea typeface="+mn-ea"/>
              <a:cs typeface="+mn-cs"/>
            </a:rPr>
            <a:t>して対前年度比</a:t>
          </a:r>
          <a:r>
            <a:rPr kumimoji="1" lang="en-US" altLang="ja-JP" sz="1100">
              <a:solidFill>
                <a:sysClr val="windowText" lastClr="000000"/>
              </a:solidFill>
              <a:effectLst/>
              <a:latin typeface="+mn-lt"/>
              <a:ea typeface="+mn-ea"/>
              <a:cs typeface="+mn-cs"/>
            </a:rPr>
            <a:t>6,198</a:t>
          </a:r>
          <a:r>
            <a:rPr kumimoji="1" lang="ja-JP" altLang="ja-JP" sz="1100">
              <a:solidFill>
                <a:sysClr val="windowText" lastClr="000000"/>
              </a:solidFill>
              <a:effectLst/>
              <a:latin typeface="+mn-lt"/>
              <a:ea typeface="+mn-ea"/>
              <a:cs typeface="+mn-cs"/>
            </a:rPr>
            <a:t>円減、類似団体平均を</a:t>
          </a:r>
          <a:r>
            <a:rPr kumimoji="1" lang="en-US" altLang="ja-JP" sz="1100">
              <a:solidFill>
                <a:sysClr val="windowText" lastClr="000000"/>
              </a:solidFill>
              <a:effectLst/>
              <a:latin typeface="+mn-lt"/>
              <a:ea typeface="+mn-ea"/>
              <a:cs typeface="+mn-cs"/>
            </a:rPr>
            <a:t>60,097</a:t>
          </a:r>
          <a:r>
            <a:rPr kumimoji="1" lang="ja-JP" altLang="ja-JP" sz="1100">
              <a:solidFill>
                <a:sysClr val="windowText" lastClr="000000"/>
              </a:solidFill>
              <a:effectLst/>
              <a:latin typeface="+mn-lt"/>
              <a:ea typeface="+mn-ea"/>
              <a:cs typeface="+mn-cs"/>
            </a:rPr>
            <a:t>円下回っている。労働費は事務事業の見直しにより</a:t>
          </a:r>
          <a:r>
            <a:rPr kumimoji="1" lang="en-US" altLang="ja-JP" sz="1100">
              <a:solidFill>
                <a:sysClr val="windowText" lastClr="000000"/>
              </a:solidFill>
              <a:effectLst/>
              <a:latin typeface="+mn-lt"/>
              <a:ea typeface="+mn-ea"/>
              <a:cs typeface="+mn-cs"/>
            </a:rPr>
            <a:t>0</a:t>
          </a:r>
          <a:r>
            <a:rPr kumimoji="1" lang="ja-JP" altLang="ja-JP" sz="1100">
              <a:solidFill>
                <a:sysClr val="windowText" lastClr="000000"/>
              </a:solidFill>
              <a:effectLst/>
              <a:latin typeface="+mn-lt"/>
              <a:ea typeface="+mn-ea"/>
              <a:cs typeface="+mn-cs"/>
            </a:rPr>
            <a:t>円となっている。基幹産業である農林水産業費は前年度から微増で、類似団体平均を</a:t>
          </a:r>
          <a:r>
            <a:rPr kumimoji="1" lang="en-US" altLang="ja-JP" sz="1100">
              <a:solidFill>
                <a:sysClr val="windowText" lastClr="000000"/>
              </a:solidFill>
              <a:effectLst/>
              <a:latin typeface="+mn-lt"/>
              <a:ea typeface="+mn-ea"/>
              <a:cs typeface="+mn-cs"/>
            </a:rPr>
            <a:t>32,806</a:t>
          </a:r>
          <a:r>
            <a:rPr kumimoji="1" lang="ja-JP" altLang="ja-JP" sz="1100">
              <a:solidFill>
                <a:sysClr val="windowText" lastClr="000000"/>
              </a:solidFill>
              <a:effectLst/>
              <a:latin typeface="+mn-lt"/>
              <a:ea typeface="+mn-ea"/>
              <a:cs typeface="+mn-cs"/>
            </a:rPr>
            <a:t>円下回った。商工費は継続して類似団体を大きく下回っており、類似団体平均を</a:t>
          </a:r>
          <a:r>
            <a:rPr kumimoji="1" lang="en-US" altLang="ja-JP" sz="1100">
              <a:solidFill>
                <a:sysClr val="windowText" lastClr="000000"/>
              </a:solidFill>
              <a:effectLst/>
              <a:latin typeface="+mn-lt"/>
              <a:ea typeface="+mn-ea"/>
              <a:cs typeface="+mn-cs"/>
            </a:rPr>
            <a:t>37,270</a:t>
          </a:r>
          <a:r>
            <a:rPr kumimoji="1" lang="ja-JP" altLang="ja-JP" sz="1100">
              <a:solidFill>
                <a:sysClr val="windowText" lastClr="000000"/>
              </a:solidFill>
              <a:effectLst/>
              <a:latin typeface="+mn-lt"/>
              <a:ea typeface="+mn-ea"/>
              <a:cs typeface="+mn-cs"/>
            </a:rPr>
            <a:t>円下回っている。土木費では、</a:t>
          </a:r>
          <a:r>
            <a:rPr kumimoji="1" lang="ja-JP" altLang="en-US" sz="1100">
              <a:solidFill>
                <a:sysClr val="windowText" lastClr="000000"/>
              </a:solidFill>
              <a:effectLst/>
              <a:latin typeface="+mn-lt"/>
              <a:ea typeface="+mn-ea"/>
              <a:cs typeface="+mn-cs"/>
            </a:rPr>
            <a:t>除排雪経費が大きく増加し、前年度比</a:t>
          </a:r>
          <a:r>
            <a:rPr kumimoji="1" lang="en-US" altLang="ja-JP" sz="1100">
              <a:solidFill>
                <a:sysClr val="windowText" lastClr="000000"/>
              </a:solidFill>
              <a:effectLst/>
              <a:latin typeface="+mn-lt"/>
              <a:ea typeface="+mn-ea"/>
              <a:cs typeface="+mn-cs"/>
            </a:rPr>
            <a:t>25,098</a:t>
          </a:r>
          <a:r>
            <a:rPr kumimoji="1" lang="ja-JP" altLang="en-US" sz="1100">
              <a:solidFill>
                <a:sysClr val="windowText" lastClr="000000"/>
              </a:solidFill>
              <a:effectLst/>
              <a:latin typeface="+mn-lt"/>
              <a:ea typeface="+mn-ea"/>
              <a:cs typeface="+mn-cs"/>
            </a:rPr>
            <a:t>円増となった。</a:t>
          </a:r>
          <a:r>
            <a:rPr kumimoji="1" lang="ja-JP" altLang="ja-JP" sz="1100">
              <a:solidFill>
                <a:sysClr val="windowText" lastClr="000000"/>
              </a:solidFill>
              <a:effectLst/>
              <a:latin typeface="+mn-lt"/>
              <a:ea typeface="+mn-ea"/>
              <a:cs typeface="+mn-cs"/>
            </a:rPr>
            <a:t>主な</a:t>
          </a:r>
          <a:r>
            <a:rPr kumimoji="1" lang="ja-JP" altLang="en-US" sz="1100">
              <a:solidFill>
                <a:sysClr val="windowText" lastClr="000000"/>
              </a:solidFill>
              <a:effectLst/>
              <a:latin typeface="+mn-lt"/>
              <a:ea typeface="+mn-ea"/>
              <a:cs typeface="+mn-cs"/>
            </a:rPr>
            <a:t>土木</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国補助金</a:t>
          </a:r>
          <a:r>
            <a:rPr kumimoji="1" lang="ja-JP" altLang="en-US" sz="1100">
              <a:solidFill>
                <a:sysClr val="windowText" lastClr="000000"/>
              </a:solidFill>
              <a:effectLst/>
              <a:latin typeface="+mn-lt"/>
              <a:ea typeface="+mn-ea"/>
              <a:cs typeface="+mn-cs"/>
            </a:rPr>
            <a:t>を活用する事業が多いため</a:t>
          </a:r>
          <a:r>
            <a:rPr kumimoji="1" lang="ja-JP" altLang="ja-JP" sz="1100">
              <a:solidFill>
                <a:sysClr val="windowText" lastClr="000000"/>
              </a:solidFill>
              <a:effectLst/>
              <a:latin typeface="+mn-lt"/>
              <a:ea typeface="+mn-ea"/>
              <a:cs typeface="+mn-cs"/>
            </a:rPr>
            <a:t>、類似団体</a:t>
          </a:r>
          <a:r>
            <a:rPr kumimoji="1" lang="ja-JP" altLang="en-US" sz="1100">
              <a:solidFill>
                <a:sysClr val="windowText" lastClr="000000"/>
              </a:solidFill>
              <a:effectLst/>
              <a:latin typeface="+mn-lt"/>
              <a:ea typeface="+mn-ea"/>
              <a:cs typeface="+mn-cs"/>
            </a:rPr>
            <a:t>と比較し</a:t>
          </a:r>
          <a:r>
            <a:rPr kumimoji="1" lang="en-US" altLang="ja-JP" sz="1100">
              <a:solidFill>
                <a:sysClr val="windowText" lastClr="000000"/>
              </a:solidFill>
              <a:effectLst/>
              <a:latin typeface="+mn-lt"/>
              <a:ea typeface="+mn-ea"/>
              <a:cs typeface="+mn-cs"/>
            </a:rPr>
            <a:t>64,962</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となり、</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から継続して</a:t>
          </a:r>
          <a:r>
            <a:rPr kumimoji="1" lang="ja-JP" altLang="ja-JP" sz="1100">
              <a:solidFill>
                <a:sysClr val="windowText" lastClr="000000"/>
              </a:solidFill>
              <a:effectLst/>
              <a:latin typeface="+mn-lt"/>
              <a:ea typeface="+mn-ea"/>
              <a:cs typeface="+mn-cs"/>
            </a:rPr>
            <a:t>下回っている。消防費は、</a:t>
          </a:r>
          <a:r>
            <a:rPr kumimoji="1" lang="ja-JP" altLang="en-US" sz="1100">
              <a:solidFill>
                <a:sysClr val="windowText" lastClr="000000"/>
              </a:solidFill>
              <a:effectLst/>
              <a:latin typeface="+mn-lt"/>
              <a:ea typeface="+mn-ea"/>
              <a:cs typeface="+mn-cs"/>
            </a:rPr>
            <a:t>前年度比で横ばい</a:t>
          </a:r>
          <a:r>
            <a:rPr kumimoji="1" lang="ja-JP" altLang="ja-JP" sz="1100">
              <a:solidFill>
                <a:sysClr val="windowText" lastClr="000000"/>
              </a:solidFill>
              <a:effectLst/>
              <a:latin typeface="+mn-lt"/>
              <a:ea typeface="+mn-ea"/>
              <a:cs typeface="+mn-cs"/>
            </a:rPr>
            <a:t>となったものの、</a:t>
          </a:r>
          <a:r>
            <a:rPr kumimoji="1" lang="ja-JP" altLang="en-US" sz="1100">
              <a:solidFill>
                <a:sysClr val="windowText" lastClr="000000"/>
              </a:solidFill>
              <a:effectLst/>
              <a:latin typeface="+mn-lt"/>
              <a:ea typeface="+mn-ea"/>
              <a:cs typeface="+mn-cs"/>
            </a:rPr>
            <a:t>消防事務組合への負担金が重く、</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6,408</a:t>
          </a:r>
          <a:r>
            <a:rPr kumimoji="1" lang="ja-JP" altLang="ja-JP" sz="1100">
              <a:solidFill>
                <a:sysClr val="windowText" lastClr="000000"/>
              </a:solidFill>
              <a:effectLst/>
              <a:latin typeface="+mn-lt"/>
              <a:ea typeface="+mn-ea"/>
              <a:cs typeface="+mn-cs"/>
            </a:rPr>
            <a:t>円上回っている。教育費は</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３年度に統合小中学校の建設等で一時的に上回っ</a:t>
          </a:r>
          <a:r>
            <a:rPr kumimoji="1" lang="ja-JP" altLang="en-US" sz="1100">
              <a:solidFill>
                <a:sysClr val="windowText" lastClr="000000"/>
              </a:solidFill>
              <a:effectLst/>
              <a:latin typeface="+mn-lt"/>
              <a:ea typeface="+mn-ea"/>
              <a:cs typeface="+mn-cs"/>
            </a:rPr>
            <a:t>た例外を除き一貫して類似団体平均を下回っている</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R6</a:t>
          </a:r>
          <a:r>
            <a:rPr kumimoji="1" lang="ja-JP" altLang="en-US" sz="1100">
              <a:solidFill>
                <a:sysClr val="windowText" lastClr="000000"/>
              </a:solidFill>
              <a:effectLst/>
              <a:latin typeface="+mn-lt"/>
              <a:ea typeface="+mn-ea"/>
              <a:cs typeface="+mn-cs"/>
            </a:rPr>
            <a:t>年度は</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10,313</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減となり</a:t>
          </a:r>
          <a:r>
            <a:rPr kumimoji="1" lang="ja-JP" altLang="ja-JP" sz="1100">
              <a:solidFill>
                <a:sysClr val="windowText" lastClr="000000"/>
              </a:solidFill>
              <a:effectLst/>
              <a:latin typeface="+mn-lt"/>
              <a:ea typeface="+mn-ea"/>
              <a:cs typeface="+mn-cs"/>
            </a:rPr>
            <a:t>、類似団体平均を</a:t>
          </a:r>
          <a:r>
            <a:rPr kumimoji="1" lang="en-US" altLang="ja-JP" sz="1100">
              <a:solidFill>
                <a:sysClr val="windowText" lastClr="000000"/>
              </a:solidFill>
              <a:effectLst/>
              <a:latin typeface="+mn-lt"/>
              <a:ea typeface="+mn-ea"/>
              <a:cs typeface="+mn-cs"/>
            </a:rPr>
            <a:t>74,349</a:t>
          </a:r>
          <a:r>
            <a:rPr kumimoji="1" lang="ja-JP" altLang="ja-JP" sz="1100">
              <a:solidFill>
                <a:sysClr val="windowText" lastClr="000000"/>
              </a:solidFill>
              <a:effectLst/>
              <a:latin typeface="+mn-lt"/>
              <a:ea typeface="+mn-ea"/>
              <a:cs typeface="+mn-cs"/>
            </a:rPr>
            <a:t>円下回った。公債費は、対前年比</a:t>
          </a:r>
          <a:r>
            <a:rPr kumimoji="1" lang="en-US" altLang="ja-JP" sz="1100">
              <a:solidFill>
                <a:sysClr val="windowText" lastClr="000000"/>
              </a:solidFill>
              <a:effectLst/>
              <a:latin typeface="+mn-lt"/>
              <a:ea typeface="+mn-ea"/>
              <a:cs typeface="+mn-cs"/>
            </a:rPr>
            <a:t>7,146</a:t>
          </a:r>
          <a:r>
            <a:rPr kumimoji="1" lang="ja-JP" altLang="ja-JP" sz="1100">
              <a:solidFill>
                <a:sysClr val="windowText" lastClr="000000"/>
              </a:solidFill>
              <a:effectLst/>
              <a:latin typeface="+mn-lt"/>
              <a:ea typeface="+mn-ea"/>
              <a:cs typeface="+mn-cs"/>
            </a:rPr>
            <a:t>円増となり、今後も新庁舎建設事業、公営住宅建設事業、十三湖地区ほ場整備事業、統合小中学校建設事業、総合福祉健康センター建設事業等の大型事業の元利償還が続くため、</a:t>
          </a:r>
          <a:r>
            <a:rPr kumimoji="1" lang="en-US" altLang="ja-JP" sz="1100">
              <a:solidFill>
                <a:sysClr val="windowText" lastClr="000000"/>
              </a:solidFill>
              <a:effectLst/>
              <a:latin typeface="+mn-lt"/>
              <a:ea typeface="+mn-ea"/>
              <a:cs typeface="+mn-cs"/>
            </a:rPr>
            <a:t>R</a:t>
          </a:r>
          <a:r>
            <a:rPr kumimoji="1" lang="ja-JP" altLang="ja-JP" sz="1100">
              <a:solidFill>
                <a:sysClr val="windowText" lastClr="000000"/>
              </a:solidFill>
              <a:effectLst/>
              <a:latin typeface="+mn-lt"/>
              <a:ea typeface="+mn-ea"/>
              <a:cs typeface="+mn-cs"/>
            </a:rPr>
            <a:t>７年度</a:t>
          </a:r>
          <a:r>
            <a:rPr kumimoji="1" lang="ja-JP" altLang="en-US" sz="1100">
              <a:solidFill>
                <a:sysClr val="windowText" lastClr="000000"/>
              </a:solidFill>
              <a:effectLst/>
              <a:latin typeface="+mn-lt"/>
              <a:ea typeface="+mn-ea"/>
              <a:cs typeface="+mn-cs"/>
            </a:rPr>
            <a:t>がピークとなり、その後も高止まりで</a:t>
          </a:r>
          <a:r>
            <a:rPr kumimoji="1" lang="ja-JP" altLang="ja-JP" sz="1100">
              <a:solidFill>
                <a:sysClr val="windowText" lastClr="000000"/>
              </a:solidFill>
              <a:effectLst/>
              <a:latin typeface="+mn-lt"/>
              <a:ea typeface="+mn-ea"/>
              <a:cs typeface="+mn-cs"/>
            </a:rPr>
            <a:t>推移する見込みである。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財政調整基金は令和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年度で</a:t>
          </a:r>
          <a:r>
            <a:rPr kumimoji="1" lang="en-US" altLang="ja-JP" sz="1100">
              <a:solidFill>
                <a:sysClr val="windowText" lastClr="000000"/>
              </a:solidFill>
              <a:effectLst/>
              <a:latin typeface="+mn-lt"/>
              <a:ea typeface="+mn-ea"/>
              <a:cs typeface="+mn-cs"/>
            </a:rPr>
            <a:t>61.67%</a:t>
          </a:r>
          <a:r>
            <a:rPr kumimoji="1" lang="ja-JP" altLang="en-US" sz="1100">
              <a:solidFill>
                <a:sysClr val="windowText" lastClr="000000"/>
              </a:solidFill>
              <a:effectLst/>
              <a:latin typeface="+mn-lt"/>
              <a:ea typeface="+mn-ea"/>
              <a:cs typeface="+mn-cs"/>
            </a:rPr>
            <a:t>と前年度比で</a:t>
          </a:r>
          <a:r>
            <a:rPr kumimoji="1" lang="en-US" altLang="ja-JP" sz="1100">
              <a:solidFill>
                <a:sysClr val="windowText" lastClr="000000"/>
              </a:solidFill>
              <a:effectLst/>
              <a:latin typeface="+mn-lt"/>
              <a:ea typeface="+mn-ea"/>
              <a:cs typeface="+mn-cs"/>
            </a:rPr>
            <a:t>3.77%</a:t>
          </a:r>
          <a:r>
            <a:rPr kumimoji="1" lang="ja-JP" altLang="en-US" sz="1100">
              <a:solidFill>
                <a:sysClr val="windowText" lastClr="000000"/>
              </a:solidFill>
              <a:effectLst/>
              <a:latin typeface="+mn-lt"/>
              <a:ea typeface="+mn-ea"/>
              <a:cs typeface="+mn-cs"/>
            </a:rPr>
            <a:t>残高を積み増すことができた。しかしながら、</a:t>
          </a:r>
          <a:r>
            <a:rPr kumimoji="1" lang="en-US" altLang="ja-JP" sz="1100">
              <a:solidFill>
                <a:sysClr val="windowText" lastClr="000000"/>
              </a:solidFill>
              <a:effectLst/>
              <a:latin typeface="+mn-lt"/>
              <a:ea typeface="+mn-ea"/>
              <a:cs typeface="+mn-cs"/>
            </a:rPr>
            <a:t>R7</a:t>
          </a:r>
          <a:r>
            <a:rPr kumimoji="1" lang="ja-JP" altLang="en-US" sz="1100">
              <a:solidFill>
                <a:sysClr val="windowText" lastClr="000000"/>
              </a:solidFill>
              <a:effectLst/>
              <a:latin typeface="+mn-lt"/>
              <a:ea typeface="+mn-ea"/>
              <a:cs typeface="+mn-cs"/>
            </a:rPr>
            <a:t>以降は継続的な物価高や人口減少等による交付税減少が予想される。このような厳しい財政状況の中、統合義務教育学校の改修事業等も予定しているため、財源確保が困難となり、基金の取崩期と来ることが予想される。実質収支は</a:t>
          </a:r>
          <a:r>
            <a:rPr kumimoji="1" lang="en-US" altLang="ja-JP" sz="1100">
              <a:solidFill>
                <a:sysClr val="windowText" lastClr="000000"/>
              </a:solidFill>
              <a:effectLst/>
              <a:latin typeface="+mn-lt"/>
              <a:ea typeface="+mn-ea"/>
              <a:cs typeface="+mn-cs"/>
            </a:rPr>
            <a:t>3.91</a:t>
          </a:r>
          <a:r>
            <a:rPr kumimoji="1" lang="ja-JP" altLang="en-US" sz="1100">
              <a:solidFill>
                <a:sysClr val="windowText" lastClr="000000"/>
              </a:solidFill>
              <a:effectLst/>
              <a:latin typeface="+mn-lt"/>
              <a:ea typeface="+mn-ea"/>
              <a:cs typeface="+mn-cs"/>
            </a:rPr>
            <a:t>％と前年比で</a:t>
          </a:r>
          <a:r>
            <a:rPr kumimoji="1" lang="en-US" altLang="ja-JP" sz="1100">
              <a:solidFill>
                <a:sysClr val="windowText" lastClr="000000"/>
              </a:solidFill>
              <a:effectLst/>
              <a:latin typeface="+mn-lt"/>
              <a:ea typeface="+mn-ea"/>
              <a:cs typeface="+mn-cs"/>
            </a:rPr>
            <a:t>1.05</a:t>
          </a:r>
          <a:r>
            <a:rPr kumimoji="1" lang="ja-JP" altLang="en-US" sz="1100">
              <a:solidFill>
                <a:sysClr val="windowText" lastClr="000000"/>
              </a:solidFill>
              <a:effectLst/>
              <a:latin typeface="+mn-lt"/>
              <a:ea typeface="+mn-ea"/>
              <a:cs typeface="+mn-cs"/>
            </a:rPr>
            <a:t>％減となったものの、</a:t>
          </a:r>
          <a:r>
            <a:rPr kumimoji="1" lang="en-US" altLang="ja-JP" sz="1100">
              <a:solidFill>
                <a:sysClr val="windowText" lastClr="000000"/>
              </a:solidFill>
              <a:effectLst/>
              <a:latin typeface="+mn-lt"/>
              <a:ea typeface="+mn-ea"/>
              <a:cs typeface="+mn-cs"/>
            </a:rPr>
            <a:t>R7</a:t>
          </a:r>
          <a:r>
            <a:rPr kumimoji="1" lang="ja-JP" altLang="en-US" sz="1100">
              <a:solidFill>
                <a:sysClr val="windowText" lastClr="000000"/>
              </a:solidFill>
              <a:effectLst/>
              <a:latin typeface="+mn-lt"/>
              <a:ea typeface="+mn-ea"/>
              <a:cs typeface="+mn-cs"/>
            </a:rPr>
            <a:t>以降も同水準で続いていくことが予想される。実質単年度収支は</a:t>
          </a:r>
          <a:r>
            <a:rPr kumimoji="1" lang="en-US" altLang="ja-JP" sz="1100">
              <a:solidFill>
                <a:sysClr val="windowText" lastClr="000000"/>
              </a:solidFill>
              <a:effectLst/>
              <a:latin typeface="+mn-lt"/>
              <a:ea typeface="+mn-ea"/>
              <a:cs typeface="+mn-cs"/>
            </a:rPr>
            <a:t>4.20%</a:t>
          </a:r>
          <a:r>
            <a:rPr kumimoji="1" lang="ja-JP" altLang="en-US" sz="1100">
              <a:solidFill>
                <a:sysClr val="windowText" lastClr="000000"/>
              </a:solidFill>
              <a:effectLst/>
              <a:latin typeface="+mn-lt"/>
              <a:ea typeface="+mn-ea"/>
              <a:cs typeface="+mn-cs"/>
            </a:rPr>
            <a:t>と前年度比</a:t>
          </a:r>
          <a:r>
            <a:rPr kumimoji="1" lang="en-US" altLang="ja-JP" sz="1100">
              <a:solidFill>
                <a:sysClr val="windowText" lastClr="000000"/>
              </a:solidFill>
              <a:effectLst/>
              <a:latin typeface="+mn-lt"/>
              <a:ea typeface="+mn-ea"/>
              <a:cs typeface="+mn-cs"/>
            </a:rPr>
            <a:t>1.65%</a:t>
          </a:r>
          <a:r>
            <a:rPr kumimoji="1" lang="ja-JP" altLang="en-US" sz="1100">
              <a:solidFill>
                <a:sysClr val="windowText" lastClr="000000"/>
              </a:solidFill>
              <a:effectLst/>
              <a:latin typeface="+mn-lt"/>
              <a:ea typeface="+mn-ea"/>
              <a:cs typeface="+mn-cs"/>
            </a:rPr>
            <a:t>の減となったものの、良好な水準を保っており、余剰金は将来の財政支出に備え財政調整基金等に積立、機動的な財政政策を図る。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青森県中泊町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連結実質赤字比率は、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en-US" sz="1100">
              <a:solidFill>
                <a:sysClr val="windowText" lastClr="000000"/>
              </a:solidFill>
              <a:effectLst/>
              <a:latin typeface="+mn-lt"/>
              <a:ea typeface="+mn-ea"/>
              <a:cs typeface="+mn-cs"/>
            </a:rPr>
            <a:t>年度現在、一般会計では</a:t>
          </a:r>
          <a:r>
            <a:rPr kumimoji="1" lang="en-US" altLang="ja-JP" sz="1100">
              <a:solidFill>
                <a:sysClr val="windowText" lastClr="000000"/>
              </a:solidFill>
              <a:effectLst/>
              <a:latin typeface="+mn-lt"/>
              <a:ea typeface="+mn-ea"/>
              <a:cs typeface="+mn-cs"/>
            </a:rPr>
            <a:t>3.91%</a:t>
          </a:r>
          <a:r>
            <a:rPr kumimoji="1" lang="ja-JP" altLang="en-US" sz="1100">
              <a:solidFill>
                <a:sysClr val="windowText" lastClr="000000"/>
              </a:solidFill>
              <a:effectLst/>
              <a:latin typeface="+mn-lt"/>
              <a:ea typeface="+mn-ea"/>
              <a:cs typeface="+mn-cs"/>
            </a:rPr>
            <a:t>と前年度比</a:t>
          </a:r>
          <a:r>
            <a:rPr kumimoji="1" lang="en-US" altLang="ja-JP" sz="1100">
              <a:solidFill>
                <a:sysClr val="windowText" lastClr="000000"/>
              </a:solidFill>
              <a:effectLst/>
              <a:latin typeface="+mn-lt"/>
              <a:ea typeface="+mn-ea"/>
              <a:cs typeface="+mn-cs"/>
            </a:rPr>
            <a:t>1.04%</a:t>
          </a:r>
          <a:r>
            <a:rPr kumimoji="1" lang="ja-JP" altLang="en-US" sz="1100">
              <a:solidFill>
                <a:sysClr val="windowText" lastClr="000000"/>
              </a:solidFill>
              <a:effectLst/>
              <a:latin typeface="+mn-lt"/>
              <a:ea typeface="+mn-ea"/>
              <a:cs typeface="+mn-cs"/>
            </a:rPr>
            <a:t>減となった。その他の特別会計についても</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プラス域を保っている。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歳入の確保に取り組むとともに事務事業の見直しなど歳出削減を実施し、法定外操出金の抑制を図り、必要に応じて一般会計繰出金を確保し、連結実質赤字比率の改善に継続的に努め、更なる健全な財政運営を目指していく。</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8502896</v>
      </c>
      <c r="BO4" s="371"/>
      <c r="BP4" s="371"/>
      <c r="BQ4" s="371"/>
      <c r="BR4" s="371"/>
      <c r="BS4" s="371"/>
      <c r="BT4" s="371"/>
      <c r="BU4" s="372"/>
      <c r="BV4" s="370">
        <v>10063308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3.9</v>
      </c>
      <c r="CU4" s="377"/>
      <c r="CV4" s="377"/>
      <c r="CW4" s="377"/>
      <c r="CX4" s="377"/>
      <c r="CY4" s="377"/>
      <c r="CZ4" s="377"/>
      <c r="DA4" s="378"/>
      <c r="DB4" s="376">
        <v>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8299433</v>
      </c>
      <c r="BO5" s="408"/>
      <c r="BP5" s="408"/>
      <c r="BQ5" s="408"/>
      <c r="BR5" s="408"/>
      <c r="BS5" s="408"/>
      <c r="BT5" s="408"/>
      <c r="BU5" s="409"/>
      <c r="BV5" s="407">
        <v>9819688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v>
      </c>
      <c r="CU5" s="405"/>
      <c r="CV5" s="405"/>
      <c r="CW5" s="405"/>
      <c r="CX5" s="405"/>
      <c r="CY5" s="405"/>
      <c r="CZ5" s="405"/>
      <c r="DA5" s="406"/>
      <c r="DB5" s="404">
        <v>93.1</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203463</v>
      </c>
      <c r="BO6" s="408"/>
      <c r="BP6" s="408"/>
      <c r="BQ6" s="408"/>
      <c r="BR6" s="408"/>
      <c r="BS6" s="408"/>
      <c r="BT6" s="408"/>
      <c r="BU6" s="409"/>
      <c r="BV6" s="407">
        <v>243620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95.1</v>
      </c>
      <c r="CU6" s="445"/>
      <c r="CV6" s="445"/>
      <c r="CW6" s="445"/>
      <c r="CX6" s="445"/>
      <c r="CY6" s="445"/>
      <c r="CZ6" s="445"/>
      <c r="DA6" s="446"/>
      <c r="DB6" s="444">
        <v>93.4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7595</v>
      </c>
      <c r="BO7" s="408"/>
      <c r="BP7" s="408"/>
      <c r="BQ7" s="408"/>
      <c r="BR7" s="408"/>
      <c r="BS7" s="408"/>
      <c r="BT7" s="408"/>
      <c r="BU7" s="409"/>
      <c r="BV7" s="407">
        <v>1166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5009361</v>
      </c>
      <c r="CU7" s="408"/>
      <c r="CV7" s="408"/>
      <c r="CW7" s="408"/>
      <c r="CX7" s="408"/>
      <c r="CY7" s="408"/>
      <c r="CZ7" s="408"/>
      <c r="DA7" s="409"/>
      <c r="DB7" s="407">
        <v>4891707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195868</v>
      </c>
      <c r="BO8" s="408"/>
      <c r="BP8" s="408"/>
      <c r="BQ8" s="408"/>
      <c r="BR8" s="408"/>
      <c r="BS8" s="408"/>
      <c r="BT8" s="408"/>
      <c r="BU8" s="409"/>
      <c r="BV8" s="407">
        <v>242454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0.23</v>
      </c>
      <c r="CU8" s="448"/>
      <c r="CV8" s="448"/>
      <c r="CW8" s="448"/>
      <c r="CX8" s="448"/>
      <c r="CY8" s="448"/>
      <c r="CZ8" s="448"/>
      <c r="DA8" s="449"/>
      <c r="DB8" s="447">
        <v>0.22</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9657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-46586</v>
      </c>
      <c r="BO9" s="408"/>
      <c r="BP9" s="408"/>
      <c r="BQ9" s="408"/>
      <c r="BR9" s="408"/>
      <c r="BS9" s="408"/>
      <c r="BT9" s="408"/>
      <c r="BU9" s="409"/>
      <c r="BV9" s="407">
        <v>-3193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18.7</v>
      </c>
      <c r="CU9" s="405"/>
      <c r="CV9" s="405"/>
      <c r="CW9" s="405"/>
      <c r="CX9" s="405"/>
      <c r="CY9" s="405"/>
      <c r="CZ9" s="405"/>
      <c r="DA9" s="406"/>
      <c r="DB9" s="404">
        <v>18.100000000000001</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11187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676516</v>
      </c>
      <c r="BO10" s="408"/>
      <c r="BP10" s="408"/>
      <c r="BQ10" s="408"/>
      <c r="BR10" s="408"/>
      <c r="BS10" s="408"/>
      <c r="BT10" s="408"/>
      <c r="BU10" s="409"/>
      <c r="BV10" s="407">
        <v>452079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9417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419523</v>
      </c>
      <c r="BO12" s="408"/>
      <c r="BP12" s="408"/>
      <c r="BQ12" s="408"/>
      <c r="BR12" s="408"/>
      <c r="BS12" s="408"/>
      <c r="BT12" s="408"/>
      <c r="BU12" s="409"/>
      <c r="BV12" s="407">
        <v>162738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9319</v>
      </c>
      <c r="S13" s="492"/>
      <c r="T13" s="492"/>
      <c r="U13" s="492"/>
      <c r="V13" s="493"/>
      <c r="W13" s="423" t="s">
        <v>131</v>
      </c>
      <c r="X13" s="424"/>
      <c r="Y13" s="424"/>
      <c r="Z13" s="424"/>
      <c r="AA13" s="424"/>
      <c r="AB13" s="414"/>
      <c r="AC13" s="458">
        <v>919</v>
      </c>
      <c r="AD13" s="459"/>
      <c r="AE13" s="459"/>
      <c r="AF13" s="459"/>
      <c r="AG13" s="501"/>
      <c r="AH13" s="458">
        <v>1122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210407</v>
      </c>
      <c r="BO13" s="408"/>
      <c r="BP13" s="408"/>
      <c r="BQ13" s="408"/>
      <c r="BR13" s="408"/>
      <c r="BS13" s="408"/>
      <c r="BT13" s="408"/>
      <c r="BU13" s="409"/>
      <c r="BV13" s="407">
        <v>286148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v>
      </c>
      <c r="CU13" s="405"/>
      <c r="CV13" s="405"/>
      <c r="CW13" s="405"/>
      <c r="CX13" s="405"/>
      <c r="CY13" s="405"/>
      <c r="CZ13" s="405"/>
      <c r="DA13" s="406"/>
      <c r="DB13" s="404">
        <v>10.3</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9645</v>
      </c>
      <c r="S14" s="492"/>
      <c r="T14" s="492"/>
      <c r="U14" s="492"/>
      <c r="V14" s="493"/>
      <c r="W14" s="397"/>
      <c r="X14" s="398"/>
      <c r="Y14" s="398"/>
      <c r="Z14" s="398"/>
      <c r="AA14" s="398"/>
      <c r="AB14" s="387"/>
      <c r="AC14" s="494">
        <v>20.9</v>
      </c>
      <c r="AD14" s="495"/>
      <c r="AE14" s="495"/>
      <c r="AF14" s="495"/>
      <c r="AG14" s="496"/>
      <c r="AH14" s="494">
        <v>23.9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45</v>
      </c>
      <c r="CU14" s="506"/>
      <c r="CV14" s="506"/>
      <c r="CW14" s="506"/>
      <c r="CX14" s="506"/>
      <c r="CY14" s="506"/>
      <c r="CZ14" s="506"/>
      <c r="DA14" s="507"/>
      <c r="DB14" s="505">
        <v>66.2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9580</v>
      </c>
      <c r="S15" s="492"/>
      <c r="T15" s="492"/>
      <c r="U15" s="492"/>
      <c r="V15" s="493"/>
      <c r="W15" s="423" t="s">
        <v>137</v>
      </c>
      <c r="X15" s="424"/>
      <c r="Y15" s="424"/>
      <c r="Z15" s="424"/>
      <c r="AA15" s="424"/>
      <c r="AB15" s="414"/>
      <c r="AC15" s="458">
        <v>1192</v>
      </c>
      <c r="AD15" s="459"/>
      <c r="AE15" s="459"/>
      <c r="AF15" s="459"/>
      <c r="AG15" s="501"/>
      <c r="AH15" s="458">
        <v>1322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1099818</v>
      </c>
      <c r="BO15" s="371"/>
      <c r="BP15" s="371"/>
      <c r="BQ15" s="371"/>
      <c r="BR15" s="371"/>
      <c r="BS15" s="371"/>
      <c r="BT15" s="371"/>
      <c r="BU15" s="372"/>
      <c r="BV15" s="370">
        <v>1096555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27.2</v>
      </c>
      <c r="AD16" s="495"/>
      <c r="AE16" s="495"/>
      <c r="AF16" s="495"/>
      <c r="AG16" s="496"/>
      <c r="AH16" s="494">
        <v>28.2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4724512</v>
      </c>
      <c r="BO16" s="408"/>
      <c r="BP16" s="408"/>
      <c r="BQ16" s="408"/>
      <c r="BR16" s="408"/>
      <c r="BS16" s="408"/>
      <c r="BT16" s="408"/>
      <c r="BU16" s="409"/>
      <c r="BV16" s="407">
        <v>4595922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2279</v>
      </c>
      <c r="AD17" s="459"/>
      <c r="AE17" s="459"/>
      <c r="AF17" s="459"/>
      <c r="AG17" s="501"/>
      <c r="AH17" s="458">
        <v>2251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1375476</v>
      </c>
      <c r="BO17" s="408"/>
      <c r="BP17" s="408"/>
      <c r="BQ17" s="408"/>
      <c r="BR17" s="408"/>
      <c r="BS17" s="408"/>
      <c r="BT17" s="408"/>
      <c r="BU17" s="409"/>
      <c r="BV17" s="407">
        <v>1373300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216.34</v>
      </c>
      <c r="M18" s="531"/>
      <c r="N18" s="531"/>
      <c r="O18" s="531"/>
      <c r="P18" s="531"/>
      <c r="Q18" s="531"/>
      <c r="R18" s="532"/>
      <c r="S18" s="532"/>
      <c r="T18" s="532"/>
      <c r="U18" s="532"/>
      <c r="V18" s="533"/>
      <c r="W18" s="425"/>
      <c r="X18" s="426"/>
      <c r="Y18" s="426"/>
      <c r="Z18" s="426"/>
      <c r="AA18" s="426"/>
      <c r="AB18" s="417"/>
      <c r="AC18" s="534">
        <v>51.9</v>
      </c>
      <c r="AD18" s="535"/>
      <c r="AE18" s="535"/>
      <c r="AF18" s="535"/>
      <c r="AG18" s="536"/>
      <c r="AH18" s="534">
        <v>47.9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4789573</v>
      </c>
      <c r="BO18" s="408"/>
      <c r="BP18" s="408"/>
      <c r="BQ18" s="408"/>
      <c r="BR18" s="408"/>
      <c r="BS18" s="408"/>
      <c r="BT18" s="408"/>
      <c r="BU18" s="409"/>
      <c r="BV18" s="407">
        <v>4587620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6362406</v>
      </c>
      <c r="BO19" s="408"/>
      <c r="BP19" s="408"/>
      <c r="BQ19" s="408"/>
      <c r="BR19" s="408"/>
      <c r="BS19" s="408"/>
      <c r="BT19" s="408"/>
      <c r="BU19" s="409"/>
      <c r="BV19" s="407">
        <v>6360263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3870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13914362</v>
      </c>
      <c r="BO22" s="371"/>
      <c r="BP22" s="371"/>
      <c r="BQ22" s="371"/>
      <c r="BR22" s="371"/>
      <c r="BS22" s="371"/>
      <c r="BT22" s="371"/>
      <c r="BU22" s="372"/>
      <c r="BV22" s="370">
        <v>14605456</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10926255</v>
      </c>
      <c r="BO23" s="408"/>
      <c r="BP23" s="408"/>
      <c r="BQ23" s="408"/>
      <c r="BR23" s="408"/>
      <c r="BS23" s="408"/>
      <c r="BT23" s="408"/>
      <c r="BU23" s="409"/>
      <c r="BV23" s="407">
        <v>11236881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6940</v>
      </c>
      <c r="R24" s="459"/>
      <c r="S24" s="459"/>
      <c r="T24" s="459"/>
      <c r="U24" s="459"/>
      <c r="V24" s="501"/>
      <c r="W24" s="553"/>
      <c r="X24" s="554"/>
      <c r="Y24" s="555"/>
      <c r="Z24" s="457" t="s">
        <v>162</v>
      </c>
      <c r="AA24" s="437"/>
      <c r="AB24" s="437"/>
      <c r="AC24" s="437"/>
      <c r="AD24" s="437"/>
      <c r="AE24" s="437"/>
      <c r="AF24" s="437"/>
      <c r="AG24" s="438"/>
      <c r="AH24" s="458">
        <v>105</v>
      </c>
      <c r="AI24" s="459"/>
      <c r="AJ24" s="459"/>
      <c r="AK24" s="459"/>
      <c r="AL24" s="501"/>
      <c r="AM24" s="458">
        <v>329490</v>
      </c>
      <c r="AN24" s="459"/>
      <c r="AO24" s="459"/>
      <c r="AP24" s="459"/>
      <c r="AQ24" s="459"/>
      <c r="AR24" s="501"/>
      <c r="AS24" s="458">
        <v>3138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11884943</v>
      </c>
      <c r="BO24" s="408"/>
      <c r="BP24" s="408"/>
      <c r="BQ24" s="408"/>
      <c r="BR24" s="408"/>
      <c r="BS24" s="408"/>
      <c r="BT24" s="408"/>
      <c r="BU24" s="409"/>
      <c r="BV24" s="407">
        <v>12305690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5630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1330118</v>
      </c>
      <c r="BO25" s="371"/>
      <c r="BP25" s="371"/>
      <c r="BQ25" s="371"/>
      <c r="BR25" s="371"/>
      <c r="BS25" s="371"/>
      <c r="BT25" s="371"/>
      <c r="BU25" s="372"/>
      <c r="BV25" s="370">
        <v>274405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5010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10344</v>
      </c>
      <c r="AN26" s="459"/>
      <c r="AO26" s="459"/>
      <c r="AP26" s="459"/>
      <c r="AQ26" s="459"/>
      <c r="AR26" s="501"/>
      <c r="AS26" s="458">
        <v>3448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2680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88197</v>
      </c>
      <c r="BO27" s="527"/>
      <c r="BP27" s="527"/>
      <c r="BQ27" s="527"/>
      <c r="BR27" s="527"/>
      <c r="BS27" s="527"/>
      <c r="BT27" s="527"/>
      <c r="BU27" s="528"/>
      <c r="BV27" s="526">
        <v>88192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3089435</v>
      </c>
      <c r="BO28" s="371"/>
      <c r="BP28" s="371"/>
      <c r="BQ28" s="371"/>
      <c r="BR28" s="371"/>
      <c r="BS28" s="371"/>
      <c r="BT28" s="371"/>
      <c r="BU28" s="372"/>
      <c r="BV28" s="370">
        <v>2832442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2200</v>
      </c>
      <c r="R29" s="459"/>
      <c r="S29" s="459"/>
      <c r="T29" s="459"/>
      <c r="U29" s="459"/>
      <c r="V29" s="501"/>
      <c r="W29" s="556"/>
      <c r="X29" s="557"/>
      <c r="Y29" s="558"/>
      <c r="Z29" s="457" t="s">
        <v>177</v>
      </c>
      <c r="AA29" s="437"/>
      <c r="AB29" s="437"/>
      <c r="AC29" s="437"/>
      <c r="AD29" s="437"/>
      <c r="AE29" s="437"/>
      <c r="AF29" s="437"/>
      <c r="AG29" s="438"/>
      <c r="AH29" s="458">
        <v>105</v>
      </c>
      <c r="AI29" s="459"/>
      <c r="AJ29" s="459"/>
      <c r="AK29" s="459"/>
      <c r="AL29" s="501"/>
      <c r="AM29" s="458">
        <v>329490</v>
      </c>
      <c r="AN29" s="459"/>
      <c r="AO29" s="459"/>
      <c r="AP29" s="459"/>
      <c r="AQ29" s="459"/>
      <c r="AR29" s="501"/>
      <c r="AS29" s="458">
        <v>3138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235030</v>
      </c>
      <c r="BO29" s="408"/>
      <c r="BP29" s="408"/>
      <c r="BQ29" s="408"/>
      <c r="BR29" s="408"/>
      <c r="BS29" s="408"/>
      <c r="BT29" s="408"/>
      <c r="BU29" s="409"/>
      <c r="BV29" s="407">
        <v>220285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696638</v>
      </c>
      <c r="BO30" s="527"/>
      <c r="BP30" s="527"/>
      <c r="BQ30" s="527"/>
      <c r="BR30" s="527"/>
      <c r="BS30" s="527"/>
      <c r="BT30" s="527"/>
      <c r="BU30" s="528"/>
      <c r="BV30" s="526">
        <v>684893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中泊町国民健康保険特別会計（事業勘定）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中泊町水道事業特別会計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青森県市町村職員退職手当組合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（株）ミラスタイル</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中泊町国民健康保険特別会計（診療施設勘定）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中泊町農業集落排水事業特別会計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青森県交通災害共済組合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中泊リージョナルパワー（株）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中泊町介護保険事業特別会計</v>
      </c>
      <c r="X36" s="598"/>
      <c r="Y36" s="598"/>
      <c r="Z36" s="598"/>
      <c r="AA36" s="598"/>
      <c r="AB36" s="598"/>
      <c r="AC36" s="598"/>
      <c r="AD36" s="598"/>
      <c r="AE36" s="598"/>
      <c r="AF36" s="598"/>
      <c r="AG36" s="598"/>
      <c r="AH36" s="598"/>
      <c r="AI36" s="598"/>
      <c r="AJ36" s="598"/>
      <c r="AK36" s="598"/>
      <c r="AL36" s="169"/>
      <c r="AM36" s="597">
        <f t="shared" si="0"/>
        <v>8</v>
      </c>
      <c r="AN36" s="597"/>
      <c r="AO36" s="598" t="str">
        <f>IF('各会計、関係団体の財政状況及び健全化判断比率'!B34="","",'各会計、関係団体の財政状況及び健全化判断比率'!B34)</f>
        <v>中泊町漁業集落排水事業特別会計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青森県後期高齢者医療広域連合（一般会計）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中泊町後期高齢者医療特別会計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青森県後期高齢者医療広域連合（特別会計）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青森県市町村総合事務組合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五所川原地区消防事務組合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弘前地区消防事務組合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つがる西北五広域連合（病院事業会計）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つがる西北五広域連合（一般会計）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西北五広域福祉事務組合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nKfBBQRbNkMm22NvXuNICrabqeLc1LiUGidCTAQLLY8IXoS7ZfSa0aLb6uSUeH6S0fFidfr6c3RFNm7pn3VpUA==" saltValue="NA+ZnIg6e4mBiqadjqfdx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topLeftCell="A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2.59</v>
      </c>
      <c r="G34" s="33">
        <v>4.96</v>
      </c>
      <c r="H34" s="33">
        <v>5.0599999999999996</v>
      </c>
      <c r="I34" s="33">
        <v>4.95</v>
      </c>
      <c r="J34" s="34">
        <v>3.91</v>
      </c>
      <c r="K34" s="22"/>
      <c r="L34" s="22"/>
      <c r="M34" s="22"/>
      <c r="N34" s="22"/>
      <c r="O34" s="22"/>
      <c r="P34" s="22"/>
    </row>
    <row r="35" spans="1:16" ht="39" customHeight="1" x14ac:dyDescent="0.2">
      <c r="A35" s="22"/>
      <c r="B35" s="35"/>
      <c r="C35" s="1145" t="s">
        <v>531</v>
      </c>
      <c r="D35" s="1146"/>
      <c r="E35" s="1147"/>
      <c r="F35" s="36">
        <v>5.29</v>
      </c>
      <c r="G35" s="37">
        <v>4.5199999999999996</v>
      </c>
      <c r="H35" s="37">
        <v>3.66</v>
      </c>
      <c r="I35" s="37">
        <v>2.99</v>
      </c>
      <c r="J35" s="38">
        <v>2.58</v>
      </c>
      <c r="K35" s="22"/>
      <c r="L35" s="22"/>
      <c r="M35" s="22"/>
      <c r="N35" s="22"/>
      <c r="O35" s="22"/>
      <c r="P35" s="22"/>
    </row>
    <row r="36" spans="1:16" ht="39" customHeight="1" x14ac:dyDescent="0.2">
      <c r="A36" s="22"/>
      <c r="B36" s="35"/>
      <c r="C36" s="1145" t="s">
        <v>532</v>
      </c>
      <c r="D36" s="1146"/>
      <c r="E36" s="1147"/>
      <c r="F36" s="36">
        <v>0.73</v>
      </c>
      <c r="G36" s="37">
        <v>0.76</v>
      </c>
      <c r="H36" s="37">
        <v>0.56999999999999995</v>
      </c>
      <c r="I36" s="37">
        <v>1.36</v>
      </c>
      <c r="J36" s="38">
        <v>0.3</v>
      </c>
      <c r="K36" s="22"/>
      <c r="L36" s="22"/>
      <c r="M36" s="22"/>
      <c r="N36" s="22"/>
      <c r="O36" s="22"/>
      <c r="P36" s="22"/>
    </row>
    <row r="37" spans="1:16" ht="39" customHeight="1" x14ac:dyDescent="0.2">
      <c r="A37" s="22"/>
      <c r="B37" s="35"/>
      <c r="C37" s="1145" t="s">
        <v>533</v>
      </c>
      <c r="D37" s="1146"/>
      <c r="E37" s="1147"/>
      <c r="F37" s="36">
        <v>7.0000000000000007E-2</v>
      </c>
      <c r="G37" s="37">
        <v>0.08</v>
      </c>
      <c r="H37" s="37">
        <v>7.0000000000000007E-2</v>
      </c>
      <c r="I37" s="37">
        <v>0.05</v>
      </c>
      <c r="J37" s="38">
        <v>7.0000000000000007E-2</v>
      </c>
      <c r="K37" s="22"/>
      <c r="L37" s="22"/>
      <c r="M37" s="22"/>
      <c r="N37" s="22"/>
      <c r="O37" s="22"/>
      <c r="P37" s="22"/>
    </row>
    <row r="38" spans="1:16" ht="39" customHeight="1" x14ac:dyDescent="0.2">
      <c r="A38" s="22"/>
      <c r="B38" s="35"/>
      <c r="C38" s="1145" t="s">
        <v>534</v>
      </c>
      <c r="D38" s="1146"/>
      <c r="E38" s="1147"/>
      <c r="F38" s="36">
        <v>0.01</v>
      </c>
      <c r="G38" s="37">
        <v>0.01</v>
      </c>
      <c r="H38" s="37">
        <v>0.02</v>
      </c>
      <c r="I38" s="37" t="s">
        <v>535</v>
      </c>
      <c r="J38" s="38">
        <v>0.06</v>
      </c>
      <c r="K38" s="22"/>
      <c r="L38" s="22"/>
      <c r="M38" s="22"/>
      <c r="N38" s="22"/>
      <c r="O38" s="22"/>
      <c r="P38" s="22"/>
    </row>
    <row r="39" spans="1:16" ht="39" customHeight="1" x14ac:dyDescent="0.2">
      <c r="A39" s="22"/>
      <c r="B39" s="35"/>
      <c r="C39" s="1145" t="s">
        <v>536</v>
      </c>
      <c r="D39" s="1146"/>
      <c r="E39" s="1147"/>
      <c r="F39" s="36">
        <v>0</v>
      </c>
      <c r="G39" s="37">
        <v>0</v>
      </c>
      <c r="H39" s="37">
        <v>0.01</v>
      </c>
      <c r="I39" s="37" t="s">
        <v>537</v>
      </c>
      <c r="J39" s="38">
        <v>0.04</v>
      </c>
      <c r="K39" s="22"/>
      <c r="L39" s="22"/>
      <c r="M39" s="22"/>
      <c r="N39" s="22"/>
      <c r="O39" s="22"/>
      <c r="P39" s="22"/>
    </row>
    <row r="40" spans="1:16" ht="39" customHeight="1" x14ac:dyDescent="0.2">
      <c r="A40" s="22"/>
      <c r="B40" s="35"/>
      <c r="C40" s="1145" t="s">
        <v>538</v>
      </c>
      <c r="D40" s="1146"/>
      <c r="E40" s="1147"/>
      <c r="F40" s="36">
        <v>1.9</v>
      </c>
      <c r="G40" s="37">
        <v>1.48</v>
      </c>
      <c r="H40" s="37">
        <v>0.57999999999999996</v>
      </c>
      <c r="I40" s="37">
        <v>0.54</v>
      </c>
      <c r="J40" s="38">
        <v>0</v>
      </c>
      <c r="K40" s="22"/>
      <c r="L40" s="22"/>
      <c r="M40" s="22"/>
      <c r="N40" s="22"/>
      <c r="O40" s="22"/>
      <c r="P40" s="22"/>
    </row>
    <row r="41" spans="1:16" ht="39" customHeight="1" x14ac:dyDescent="0.2">
      <c r="A41" s="22"/>
      <c r="B41" s="35"/>
      <c r="C41" s="1145" t="s">
        <v>539</v>
      </c>
      <c r="D41" s="1146"/>
      <c r="E41" s="1147"/>
      <c r="F41" s="36">
        <v>0</v>
      </c>
      <c r="G41" s="37">
        <v>0</v>
      </c>
      <c r="H41" s="37">
        <v>0</v>
      </c>
      <c r="I41" s="37">
        <v>0</v>
      </c>
      <c r="J41" s="38">
        <v>0</v>
      </c>
      <c r="K41" s="22"/>
      <c r="L41" s="22"/>
      <c r="M41" s="22"/>
      <c r="N41" s="22"/>
      <c r="O41" s="22"/>
      <c r="P41" s="22"/>
    </row>
    <row r="42" spans="1:16" ht="39" customHeight="1" x14ac:dyDescent="0.2">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541</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row r="49" s="23" customFormat="1" ht="13.5" hidden="1" customHeight="1" x14ac:dyDescent="0.2"/>
    <row r="50" s="23" customFormat="1" ht="13.5" hidden="1" customHeight="1" x14ac:dyDescent="0.2"/>
    <row r="51" s="23" customFormat="1" ht="13.5" hidden="1" customHeight="1" x14ac:dyDescent="0.2"/>
  </sheetData>
  <sheetProtection algorithmName="SHA-512" hashValue="OKRfB3/HGTyL+U29lhFQDJDTmspz3jf8zIwcEEAHT1mZ4d75kH3v2xG+ZzGM6d4Rm0xh6uPhAoXpkQd6oEt74Q==" saltValue="PHIdjiTSAA+9p9cRu0gE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SheetLayoutView="55" workbookViewId="0">
      <selection activeCell="U43" sqref="U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1215</v>
      </c>
      <c r="L45" s="60">
        <v>1217</v>
      </c>
      <c r="M45" s="60">
        <v>1222</v>
      </c>
      <c r="N45" s="60">
        <v>1215</v>
      </c>
      <c r="O45" s="61">
        <v>1254</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82</v>
      </c>
      <c r="L48" s="64">
        <v>73</v>
      </c>
      <c r="M48" s="64">
        <v>70</v>
      </c>
      <c r="N48" s="64">
        <v>67</v>
      </c>
      <c r="O48" s="65">
        <v>59</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21</v>
      </c>
      <c r="M49" s="64">
        <v>20</v>
      </c>
      <c r="N49" s="64">
        <v>23</v>
      </c>
      <c r="O49" s="65">
        <v>20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487</v>
      </c>
      <c r="L50" s="64" t="s">
        <v>487</v>
      </c>
      <c r="M50" s="64" t="s">
        <v>487</v>
      </c>
      <c r="N50" s="64">
        <v>14</v>
      </c>
      <c r="O50" s="65">
        <v>14</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1</v>
      </c>
      <c r="M51" s="64">
        <v>1</v>
      </c>
      <c r="N51" s="64">
        <v>1</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881</v>
      </c>
      <c r="L52" s="64">
        <v>873</v>
      </c>
      <c r="M52" s="64">
        <v>914</v>
      </c>
      <c r="N52" s="64">
        <v>896</v>
      </c>
      <c r="O52" s="65">
        <v>929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432</v>
      </c>
      <c r="L53" s="69">
        <v>439</v>
      </c>
      <c r="M53" s="69">
        <v>399</v>
      </c>
      <c r="N53" s="69">
        <v>424</v>
      </c>
      <c r="O53" s="70">
        <v>418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2BIZC7cbBuciE6QpQNQ9PwTnB0VRH2t5EBd2MJxKyg9VwiPBGoFmZC/feYEB7DNUUijMicuSvXIqPmphryj9A==" saltValue="w/VG6t4dPo0oeo4tvegg6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67"/>
  <sheetViews>
    <sheetView showGridLines="0" zoomScale="85" zoomScaleNormal="85"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11979</v>
      </c>
      <c r="J41" s="344">
        <v>13619</v>
      </c>
      <c r="K41" s="344">
        <v>13930</v>
      </c>
      <c r="L41" s="344">
        <v>14605</v>
      </c>
      <c r="M41" s="345">
        <v>13914</v>
      </c>
    </row>
    <row r="42" spans="2:13" ht="27.75" customHeight="1" x14ac:dyDescent="0.2">
      <c r="B42" s="1186"/>
      <c r="C42" s="1187"/>
      <c r="D42" s="106"/>
      <c r="E42" s="1192" t="s">
        <v>32</v>
      </c>
      <c r="F42" s="1192"/>
      <c r="G42" s="1192"/>
      <c r="H42" s="1193"/>
      <c r="I42" s="346" t="s">
        <v>487</v>
      </c>
      <c r="J42" s="347" t="s">
        <v>487</v>
      </c>
      <c r="K42" s="347" t="s">
        <v>487</v>
      </c>
      <c r="L42" s="347" t="s">
        <v>487</v>
      </c>
      <c r="M42" s="348">
        <v>182</v>
      </c>
    </row>
    <row r="43" spans="2:13" ht="27.75" customHeight="1" x14ac:dyDescent="0.2">
      <c r="B43" s="1186"/>
      <c r="C43" s="1187"/>
      <c r="D43" s="106"/>
      <c r="E43" s="1192" t="s">
        <v>33</v>
      </c>
      <c r="F43" s="1192"/>
      <c r="G43" s="1192"/>
      <c r="H43" s="1193"/>
      <c r="I43" s="346">
        <v>542</v>
      </c>
      <c r="J43" s="347">
        <v>429</v>
      </c>
      <c r="K43" s="347">
        <v>351</v>
      </c>
      <c r="L43" s="347">
        <v>280</v>
      </c>
      <c r="M43" s="348">
        <v>206</v>
      </c>
    </row>
    <row r="44" spans="2:13" ht="27.75" customHeight="1" x14ac:dyDescent="0.2">
      <c r="B44" s="1186"/>
      <c r="C44" s="1187"/>
      <c r="D44" s="106"/>
      <c r="E44" s="1192" t="s">
        <v>34</v>
      </c>
      <c r="F44" s="1192"/>
      <c r="G44" s="1192"/>
      <c r="H44" s="1193"/>
      <c r="I44" s="346">
        <v>135</v>
      </c>
      <c r="J44" s="347">
        <v>122</v>
      </c>
      <c r="K44" s="347">
        <v>105</v>
      </c>
      <c r="L44" s="347">
        <v>96</v>
      </c>
      <c r="M44" s="348">
        <v>172</v>
      </c>
    </row>
    <row r="45" spans="2:13" ht="27.75" customHeight="1" x14ac:dyDescent="0.2">
      <c r="B45" s="1186"/>
      <c r="C45" s="1187"/>
      <c r="D45" s="106"/>
      <c r="E45" s="1192" t="s">
        <v>35</v>
      </c>
      <c r="F45" s="1192"/>
      <c r="G45" s="1192"/>
      <c r="H45" s="1193"/>
      <c r="I45" s="346">
        <v>1083</v>
      </c>
      <c r="J45" s="347">
        <v>1049</v>
      </c>
      <c r="K45" s="347">
        <v>1017</v>
      </c>
      <c r="L45" s="347">
        <v>1006</v>
      </c>
      <c r="M45" s="348">
        <v>998</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1957</v>
      </c>
      <c r="J50" s="347">
        <v>2512</v>
      </c>
      <c r="K50" s="347">
        <v>2670</v>
      </c>
      <c r="L50" s="347">
        <v>3133</v>
      </c>
      <c r="M50" s="348">
        <v>3417</v>
      </c>
    </row>
    <row r="51" spans="2:13" ht="27.75" customHeight="1" x14ac:dyDescent="0.2">
      <c r="B51" s="1186"/>
      <c r="C51" s="1187"/>
      <c r="D51" s="106"/>
      <c r="E51" s="1192" t="s">
        <v>42</v>
      </c>
      <c r="F51" s="1192"/>
      <c r="G51" s="1192"/>
      <c r="H51" s="1193"/>
      <c r="I51" s="346">
        <v>965</v>
      </c>
      <c r="J51" s="347">
        <v>881</v>
      </c>
      <c r="K51" s="347">
        <v>816</v>
      </c>
      <c r="L51" s="347">
        <v>766</v>
      </c>
      <c r="M51" s="348">
        <v>742</v>
      </c>
    </row>
    <row r="52" spans="2:13" ht="27.75" customHeight="1" x14ac:dyDescent="0.2">
      <c r="B52" s="1188"/>
      <c r="C52" s="1189"/>
      <c r="D52" s="106"/>
      <c r="E52" s="1192" t="s">
        <v>43</v>
      </c>
      <c r="F52" s="1192"/>
      <c r="G52" s="1192"/>
      <c r="H52" s="1193"/>
      <c r="I52" s="346">
        <v>7568</v>
      </c>
      <c r="J52" s="347">
        <v>9276</v>
      </c>
      <c r="K52" s="347">
        <v>9330</v>
      </c>
      <c r="L52" s="347">
        <v>9398</v>
      </c>
      <c r="M52" s="348">
        <v>9443</v>
      </c>
    </row>
    <row r="53" spans="2:13" ht="27.75" customHeight="1" thickBot="1" x14ac:dyDescent="0.25">
      <c r="B53" s="1199" t="s">
        <v>19</v>
      </c>
      <c r="C53" s="1200"/>
      <c r="D53" s="110"/>
      <c r="E53" s="1201" t="s">
        <v>44</v>
      </c>
      <c r="F53" s="1201"/>
      <c r="G53" s="1201"/>
      <c r="H53" s="1202"/>
      <c r="I53" s="349">
        <v>3248</v>
      </c>
      <c r="J53" s="350">
        <v>2551</v>
      </c>
      <c r="K53" s="350">
        <v>2589</v>
      </c>
      <c r="L53" s="350">
        <v>2690</v>
      </c>
      <c r="M53" s="351">
        <v>1870</v>
      </c>
    </row>
    <row r="54" spans="2:13" ht="27.75" customHeight="1" x14ac:dyDescent="0.25">
      <c r="B54" s="111"/>
      <c r="C54" s="112"/>
      <c r="D54" s="112"/>
      <c r="E54" s="113"/>
      <c r="F54" s="113"/>
      <c r="G54" s="113"/>
      <c r="H54" s="113"/>
      <c r="I54" s="114"/>
      <c r="J54" s="114"/>
      <c r="K54" s="114"/>
      <c r="L54" s="114"/>
      <c r="M54" s="114"/>
    </row>
    <row r="55" spans="2:13" ht="13" x14ac:dyDescent="0.2"/>
    <row r="65" s="96" customFormat="1" ht="13.5" hidden="1" customHeight="1" x14ac:dyDescent="0.2"/>
    <row r="66" s="96" customFormat="1" ht="13.5" hidden="1" customHeight="1" x14ac:dyDescent="0.2"/>
    <row r="67" s="96" customFormat="1" ht="13.5" hidden="1" customHeight="1" x14ac:dyDescent="0.2"/>
  </sheetData>
  <sheetProtection algorithmName="SHA-512" hashValue="UKRSAaUEnG3x4/CoDyU56hk9JGkwrOW+blnLa1aXoMhgVOb7R0mx24Y+k7dPm6ILyOkF3O0AQkdqfM8Df11t2Q==" saltValue="vLvbMAi8PF55s573YQb+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43" zoomScaleNormal="100" zoomScaleSheetLayoutView="100" workbookViewId="0">
      <selection activeCell="E64" sqref="E64"/>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352">
        <v>2543</v>
      </c>
      <c r="G55" s="352">
        <v>2832</v>
      </c>
      <c r="H55" s="353">
        <v>3089</v>
      </c>
    </row>
    <row r="56" spans="2:8" ht="52.5" customHeight="1" x14ac:dyDescent="0.2">
      <c r="B56" s="122"/>
      <c r="C56" s="1213" t="s">
        <v>47</v>
      </c>
      <c r="D56" s="1213"/>
      <c r="E56" s="1214"/>
      <c r="F56" s="354">
        <v>51</v>
      </c>
      <c r="G56" s="354">
        <v>220</v>
      </c>
      <c r="H56" s="355">
        <v>235</v>
      </c>
    </row>
    <row r="57" spans="2:8" ht="53.25" customHeight="1" x14ac:dyDescent="0.2">
      <c r="B57" s="122"/>
      <c r="C57" s="1215" t="s">
        <v>48</v>
      </c>
      <c r="D57" s="1215"/>
      <c r="E57" s="1216"/>
      <c r="F57" s="356">
        <v>699</v>
      </c>
      <c r="G57" s="356">
        <v>685</v>
      </c>
      <c r="H57" s="357">
        <v>697</v>
      </c>
    </row>
    <row r="58" spans="2:8" ht="45.75" customHeight="1" x14ac:dyDescent="0.2">
      <c r="B58" s="123"/>
      <c r="C58" s="1203" t="s">
        <v>547</v>
      </c>
      <c r="D58" s="1204"/>
      <c r="E58" s="1205"/>
      <c r="F58" s="358">
        <v>633</v>
      </c>
      <c r="G58" s="358">
        <v>614</v>
      </c>
      <c r="H58" s="359">
        <v>608</v>
      </c>
    </row>
    <row r="59" spans="2:8" ht="45.75" customHeight="1" x14ac:dyDescent="0.2">
      <c r="B59" s="123"/>
      <c r="C59" s="1203" t="s">
        <v>549</v>
      </c>
      <c r="D59" s="1204"/>
      <c r="E59" s="1205"/>
      <c r="F59" s="358">
        <v>20</v>
      </c>
      <c r="G59" s="358">
        <v>26</v>
      </c>
      <c r="H59" s="359">
        <v>35</v>
      </c>
    </row>
    <row r="60" spans="2:8" ht="45.75" customHeight="1" x14ac:dyDescent="0.2">
      <c r="B60" s="123"/>
      <c r="C60" s="1203" t="s">
        <v>548</v>
      </c>
      <c r="D60" s="1204"/>
      <c r="E60" s="1205"/>
      <c r="F60" s="358">
        <v>19</v>
      </c>
      <c r="G60" s="358">
        <v>19</v>
      </c>
      <c r="H60" s="359">
        <v>19</v>
      </c>
    </row>
    <row r="61" spans="2:8" ht="45.75" customHeight="1" x14ac:dyDescent="0.2">
      <c r="B61" s="123"/>
      <c r="C61" s="1203" t="s">
        <v>550</v>
      </c>
      <c r="D61" s="1204"/>
      <c r="E61" s="1205"/>
      <c r="F61" s="358">
        <v>15</v>
      </c>
      <c r="G61" s="358">
        <v>15</v>
      </c>
      <c r="H61" s="359">
        <v>15</v>
      </c>
    </row>
    <row r="62" spans="2:8" ht="45.75" customHeight="1" thickBot="1" x14ac:dyDescent="0.25">
      <c r="B62" s="124"/>
      <c r="C62" s="1206" t="s">
        <v>551</v>
      </c>
      <c r="D62" s="1207"/>
      <c r="E62" s="1208"/>
      <c r="F62" s="360">
        <v>5</v>
      </c>
      <c r="G62" s="360">
        <v>5</v>
      </c>
      <c r="H62" s="361">
        <v>5</v>
      </c>
    </row>
    <row r="63" spans="2:8" ht="52.5" customHeight="1" thickBot="1" x14ac:dyDescent="0.25">
      <c r="B63" s="125"/>
      <c r="C63" s="1209" t="s">
        <v>49</v>
      </c>
      <c r="D63" s="1209"/>
      <c r="E63" s="1210"/>
      <c r="F63" s="362">
        <v>3293</v>
      </c>
      <c r="G63" s="362">
        <v>3738</v>
      </c>
      <c r="H63" s="363">
        <v>4021</v>
      </c>
    </row>
    <row r="64" spans="2:8" ht="13" x14ac:dyDescent="0.2"/>
  </sheetData>
  <sheetProtection algorithmName="SHA-512" hashValue="8dCCQ4Jd4TtDggTQ4JIJTyXxeReqCiJwMIA2Le1ogWTHYq5yZ7IoxoZXeiUkytL0bjbKrqCuRlPb/5MzTRN8mw==" saltValue="RnH0ngqgUvtdHHWamHes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94223</v>
      </c>
      <c r="E3" s="144"/>
      <c r="F3" s="145">
        <v>200194</v>
      </c>
      <c r="G3" s="146"/>
      <c r="H3" s="147"/>
    </row>
    <row r="4" spans="1:8" x14ac:dyDescent="0.2">
      <c r="A4" s="148"/>
      <c r="B4" s="149"/>
      <c r="C4" s="150"/>
      <c r="D4" s="151">
        <v>38673</v>
      </c>
      <c r="E4" s="152"/>
      <c r="F4" s="153">
        <v>106422</v>
      </c>
      <c r="G4" s="154"/>
      <c r="H4" s="155"/>
    </row>
    <row r="5" spans="1:8" x14ac:dyDescent="0.2">
      <c r="A5" s="136" t="s">
        <v>519</v>
      </c>
      <c r="B5" s="141"/>
      <c r="C5" s="142"/>
      <c r="D5" s="143">
        <v>264670</v>
      </c>
      <c r="E5" s="144"/>
      <c r="F5" s="145">
        <v>196914</v>
      </c>
      <c r="G5" s="146"/>
      <c r="H5" s="147"/>
    </row>
    <row r="6" spans="1:8" x14ac:dyDescent="0.2">
      <c r="A6" s="148"/>
      <c r="B6" s="149"/>
      <c r="C6" s="150"/>
      <c r="D6" s="151">
        <v>147536</v>
      </c>
      <c r="E6" s="152"/>
      <c r="F6" s="153">
        <v>98966</v>
      </c>
      <c r="G6" s="154"/>
      <c r="H6" s="155"/>
    </row>
    <row r="7" spans="1:8" x14ac:dyDescent="0.2">
      <c r="A7" s="136" t="s">
        <v>520</v>
      </c>
      <c r="B7" s="141"/>
      <c r="C7" s="142"/>
      <c r="D7" s="143">
        <v>138288</v>
      </c>
      <c r="E7" s="144"/>
      <c r="F7" s="145">
        <v>204757</v>
      </c>
      <c r="G7" s="146"/>
      <c r="H7" s="147"/>
    </row>
    <row r="8" spans="1:8" x14ac:dyDescent="0.2">
      <c r="A8" s="148"/>
      <c r="B8" s="149"/>
      <c r="C8" s="150"/>
      <c r="D8" s="151">
        <v>106752</v>
      </c>
      <c r="E8" s="152"/>
      <c r="F8" s="153">
        <v>106071</v>
      </c>
      <c r="G8" s="154"/>
      <c r="H8" s="155"/>
    </row>
    <row r="9" spans="1:8" x14ac:dyDescent="0.2">
      <c r="A9" s="136" t="s">
        <v>521</v>
      </c>
      <c r="B9" s="141"/>
      <c r="C9" s="142"/>
      <c r="D9" s="143">
        <v>192335</v>
      </c>
      <c r="E9" s="144"/>
      <c r="F9" s="145">
        <v>194971</v>
      </c>
      <c r="G9" s="146"/>
      <c r="H9" s="147"/>
    </row>
    <row r="10" spans="1:8" x14ac:dyDescent="0.2">
      <c r="A10" s="148"/>
      <c r="B10" s="149"/>
      <c r="C10" s="150"/>
      <c r="D10" s="151">
        <v>145625</v>
      </c>
      <c r="E10" s="152"/>
      <c r="F10" s="153">
        <v>105966</v>
      </c>
      <c r="G10" s="154"/>
      <c r="H10" s="155"/>
    </row>
    <row r="11" spans="1:8" x14ac:dyDescent="0.2">
      <c r="A11" s="136" t="s">
        <v>522</v>
      </c>
      <c r="B11" s="141"/>
      <c r="C11" s="142"/>
      <c r="D11" s="143">
        <v>58969</v>
      </c>
      <c r="E11" s="144"/>
      <c r="F11" s="145">
        <v>224172</v>
      </c>
      <c r="G11" s="146"/>
      <c r="H11" s="147"/>
    </row>
    <row r="12" spans="1:8" x14ac:dyDescent="0.2">
      <c r="A12" s="148"/>
      <c r="B12" s="149"/>
      <c r="C12" s="156"/>
      <c r="D12" s="151">
        <v>28274</v>
      </c>
      <c r="E12" s="152"/>
      <c r="F12" s="153">
        <v>117611</v>
      </c>
      <c r="G12" s="154"/>
      <c r="H12" s="155"/>
    </row>
    <row r="13" spans="1:8" x14ac:dyDescent="0.2">
      <c r="A13" s="136"/>
      <c r="B13" s="141"/>
      <c r="C13" s="157"/>
      <c r="D13" s="158">
        <v>149697</v>
      </c>
      <c r="E13" s="159"/>
      <c r="F13" s="160">
        <v>204202</v>
      </c>
      <c r="G13" s="161"/>
      <c r="H13" s="147"/>
    </row>
    <row r="14" spans="1:8" x14ac:dyDescent="0.2">
      <c r="A14" s="148"/>
      <c r="B14" s="149"/>
      <c r="C14" s="150"/>
      <c r="D14" s="151">
        <v>93372</v>
      </c>
      <c r="E14" s="152"/>
      <c r="F14" s="153">
        <v>107007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2.6</v>
      </c>
      <c r="C19" s="162">
        <f>ROUND(VALUE(SUBSTITUTE(実質収支比率等に係る経年分析!G$48,"▲","-")),2)</f>
        <v>4.97</v>
      </c>
      <c r="D19" s="162">
        <f>ROUND(VALUE(SUBSTITUTE(実質収支比率等に係る経年分析!H$48,"▲","-")),2)</f>
        <v>5.07</v>
      </c>
      <c r="E19" s="162">
        <f>ROUND(VALUE(SUBSTITUTE(実質収支比率等に係る経年分析!I$48,"▲","-")),2)</f>
        <v>4.96</v>
      </c>
      <c r="F19" s="162">
        <f>ROUND(VALUE(SUBSTITUTE(実質収支比率等に係る経年分析!J$48,"▲","-")),2)</f>
        <v>3.91</v>
      </c>
    </row>
    <row r="20" spans="1:11" x14ac:dyDescent="0.2">
      <c r="A20" s="162" t="s">
        <v>53</v>
      </c>
      <c r="B20" s="162">
        <f>ROUND(VALUE(SUBSTITUTE(実質収支比率等に係る経年分析!F$47,"▲","-")),2)</f>
        <v>40.270000000000003</v>
      </c>
      <c r="C20" s="162">
        <f>ROUND(VALUE(SUBSTITUTE(実質収支比率等に係る経年分析!G$47,"▲","-")),2)</f>
        <v>48.81</v>
      </c>
      <c r="D20" s="162">
        <f>ROUND(VALUE(SUBSTITUTE(実質収支比率等に係る経年分析!H$47,"▲","-")),2)</f>
        <v>52.47</v>
      </c>
      <c r="E20" s="162">
        <f>ROUND(VALUE(SUBSTITUTE(実質収支比率等に係る経年分析!I$47,"▲","-")),2)</f>
        <v>57.9</v>
      </c>
      <c r="F20" s="162">
        <f>ROUND(VALUE(SUBSTITUTE(実質収支比率等に係る経年分析!J$47,"▲","-")),2)</f>
        <v>61.67</v>
      </c>
    </row>
    <row r="21" spans="1:11" x14ac:dyDescent="0.2">
      <c r="A21" s="162" t="s">
        <v>54</v>
      </c>
      <c r="B21" s="162">
        <f>IF(ISNUMBER(VALUE(SUBSTITUTE(実質収支比率等に係る経年分析!F$49,"▲","-"))),ROUND(VALUE(SUBSTITUTE(実質収支比率等に係る経年分析!F$49,"▲","-")),2),NA())</f>
        <v>5.62</v>
      </c>
      <c r="C21" s="162">
        <f>IF(ISNUMBER(VALUE(SUBSTITUTE(実質収支比率等に係る経年分析!G$49,"▲","-"))),ROUND(VALUE(SUBSTITUTE(実質収支比率等に係る経年分析!G$49,"▲","-")),2),NA())</f>
        <v>12.89</v>
      </c>
      <c r="D21" s="162">
        <f>IF(ISNUMBER(VALUE(SUBSTITUTE(実質収支比率等に係る経年分析!H$49,"▲","-"))),ROUND(VALUE(SUBSTITUTE(実質収支比率等に係る経年分析!H$49,"▲","-")),2),NA())</f>
        <v>3.19</v>
      </c>
      <c r="E21" s="162">
        <f>IF(ISNUMBER(VALUE(SUBSTITUTE(実質収支比率等に係る経年分析!I$49,"▲","-"))),ROUND(VALUE(SUBSTITUTE(実質収支比率等に係る経年分析!I$49,"▲","-")),2),NA())</f>
        <v>5.85</v>
      </c>
      <c r="F21" s="162">
        <f>IF(ISNUMBER(VALUE(SUBSTITUTE(実質収支比率等に係る経年分析!J$49,"▲","-"))),ROUND(VALUE(SUBSTITUTE(実質収支比率等に係る経年分析!J$49,"▲","-")),2),NA())</f>
        <v>4.2</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中泊町国民健康保険特別会計（診療施設勘定）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中泊町国民健康保険特別会計（事業勘定）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1.48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0.57999999999999996</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中泊町漁業集落排水事業特別会計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0.01</v>
      </c>
      <c r="H31" s="163">
        <f>IF(ROUND(VALUE(SUBSTITUTE(連結実質赤字比率に係る赤字・黒字の構成分析!I$39,"▲", "-")), 2) &lt; 0, ABS(ROUND(VALUE(SUBSTITUTE(連結実質赤字比率に係る赤字・黒字の構成分析!I$39,"▲", "-")), 2)), NA())</f>
        <v>0.01</v>
      </c>
      <c r="I31" s="163" t="e">
        <f>IF(ROUND(VALUE(SUBSTITUTE(連結実質赤字比率に係る赤字・黒字の構成分析!I$39,"▲", "-")), 2) &gt;= 0, ABS(ROUND(VALUE(SUBSTITUTE(連結実質赤字比率に係る赤字・黒字の構成分析!I$39,"▲", "-")), 2)), NA())</f>
        <v>#N/A</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中泊町農業集落排水事業特別会計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0.02</v>
      </c>
      <c r="H32" s="163">
        <f>IF(ROUND(VALUE(SUBSTITUTE(連結実質赤字比率に係る赤字・黒字の構成分析!I$38,"▲", "-")), 2) &lt; 0, ABS(ROUND(VALUE(SUBSTITUTE(連結実質赤字比率に係る赤字・黒字の構成分析!I$38,"▲", "-")), 2)), NA())</f>
        <v>0.02</v>
      </c>
      <c r="I32" s="163" t="e">
        <f>IF(ROUND(VALUE(SUBSTITUTE(連結実質赤字比率に係る赤字・黒字の構成分析!I$38,"▲", "-")), 2) &gt;= 0, ABS(ROUND(VALUE(SUBSTITUTE(連結実質赤字比率に係る赤字・黒字の構成分析!I$38,"▲", "-")), 2)), NA())</f>
        <v>#N/A</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0.06</v>
      </c>
    </row>
    <row r="33" spans="1:16" x14ac:dyDescent="0.2">
      <c r="A33" s="163" t="str">
        <f>IF(連結実質赤字比率に係る赤字・黒字の構成分析!C$37="",NA(),連結実質赤字比率に係る赤字・黒字の構成分析!C$37)</f>
        <v>中泊町後期高齢者医療特別会計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7.0000000000000007E-2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7.0000000000000007E-2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7.0000000000000007E-2</v>
      </c>
    </row>
    <row r="34" spans="1:16" x14ac:dyDescent="0.2">
      <c r="A34" s="163" t="str">
        <f>IF(連結実質赤字比率に係る赤字・黒字の構成分析!C$36="",NA(),連結実質赤字比率に係る赤字・黒字の構成分析!C$36)</f>
        <v>中泊町介護保険事業特別会計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0.56999999999999995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v>
      </c>
    </row>
    <row r="35" spans="1:16" x14ac:dyDescent="0.2">
      <c r="A35" s="163" t="str">
        <f>IF(連結実質赤字比率に係る赤字・黒字の構成分析!C$35="",NA(),連結実質赤字比率に係る赤字・黒字の構成分析!C$35)</f>
        <v>中泊町水道事業特別会計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4.5199999999999996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3.66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2.58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2.59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5.0599999999999996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881</v>
      </c>
      <c r="E42" s="164"/>
      <c r="F42" s="164"/>
      <c r="G42" s="164">
        <f>'実質公債費比率（分子）の構造'!L$52</f>
        <v>873</v>
      </c>
      <c r="H42" s="164"/>
      <c r="I42" s="164"/>
      <c r="J42" s="164">
        <f>'実質公債費比率（分子）の構造'!M$52</f>
        <v>914</v>
      </c>
      <c r="K42" s="164"/>
      <c r="L42" s="164"/>
      <c r="M42" s="164">
        <f>'実質公債費比率（分子）の構造'!N$52</f>
        <v>896</v>
      </c>
      <c r="N42" s="164"/>
      <c r="O42" s="164"/>
      <c r="P42" s="164">
        <f>'実質公債費比率（分子）の構造'!O$52</f>
        <v>929</v>
      </c>
    </row>
    <row r="43" spans="1:16" x14ac:dyDescent="0.2">
      <c r="A43" s="164" t="s">
        <v>16</v>
      </c>
      <c r="B43" s="164">
        <f>'実質公債費比率（分子）の構造'!K$51</f>
        <v>0</v>
      </c>
      <c r="C43" s="164"/>
      <c r="D43" s="164"/>
      <c r="E43" s="164">
        <f>'実質公債費比率（分子）の構造'!L$51</f>
        <v>1</v>
      </c>
      <c r="F43" s="164"/>
      <c r="G43" s="164"/>
      <c r="H43" s="164">
        <f>'実質公債費比率（分子）の構造'!M$51</f>
        <v>1</v>
      </c>
      <c r="I43" s="164"/>
      <c r="J43" s="164"/>
      <c r="K43" s="164">
        <f>'実質公債費比率（分子）の構造'!N$51</f>
        <v>1</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f>'実質公債費比率（分子）の構造'!N$50</f>
        <v>14</v>
      </c>
      <c r="L44" s="164"/>
      <c r="M44" s="164"/>
      <c r="N44" s="164">
        <f>'実質公債費比率（分子）の構造'!O$50</f>
        <v>14</v>
      </c>
      <c r="O44" s="164"/>
      <c r="P44" s="164"/>
    </row>
    <row r="45" spans="1:16" x14ac:dyDescent="0.2">
      <c r="A45" s="164" t="s">
        <v>63</v>
      </c>
      <c r="B45" s="164">
        <f>'実質公債費比率（分子）の構造'!K$49</f>
        <v>16</v>
      </c>
      <c r="C45" s="164"/>
      <c r="D45" s="164"/>
      <c r="E45" s="164">
        <f>'実質公債費比率（分子）の構造'!L$49</f>
        <v>21</v>
      </c>
      <c r="F45" s="164"/>
      <c r="G45" s="164"/>
      <c r="H45" s="164">
        <f>'実質公債費比率（分子）の構造'!M$49</f>
        <v>20</v>
      </c>
      <c r="I45" s="164"/>
      <c r="J45" s="164"/>
      <c r="K45" s="164">
        <f>'実質公債費比率（分子）の構造'!N$49</f>
        <v>23</v>
      </c>
      <c r="L45" s="164"/>
      <c r="M45" s="164"/>
      <c r="N45" s="164">
        <f>'実質公債費比率（分子）の構造'!O$49</f>
        <v>20</v>
      </c>
      <c r="O45" s="164"/>
      <c r="P45" s="164"/>
    </row>
    <row r="46" spans="1:16" x14ac:dyDescent="0.2">
      <c r="A46" s="164" t="s">
        <v>64</v>
      </c>
      <c r="B46" s="164">
        <f>'実質公債費比率（分子）の構造'!K$48</f>
        <v>82</v>
      </c>
      <c r="C46" s="164"/>
      <c r="D46" s="164"/>
      <c r="E46" s="164">
        <f>'実質公債費比率（分子）の構造'!L$48</f>
        <v>73</v>
      </c>
      <c r="F46" s="164"/>
      <c r="G46" s="164"/>
      <c r="H46" s="164">
        <f>'実質公債費比率（分子）の構造'!M$48</f>
        <v>70</v>
      </c>
      <c r="I46" s="164"/>
      <c r="J46" s="164"/>
      <c r="K46" s="164">
        <f>'実質公債費比率（分子）の構造'!N$48</f>
        <v>67</v>
      </c>
      <c r="L46" s="164"/>
      <c r="M46" s="164"/>
      <c r="N46" s="164">
        <f>'実質公債費比率（分子）の構造'!O$48</f>
        <v>59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1215</v>
      </c>
      <c r="C49" s="164"/>
      <c r="D49" s="164"/>
      <c r="E49" s="164">
        <f>'実質公債費比率（分子）の構造'!L$45</f>
        <v>1217</v>
      </c>
      <c r="F49" s="164"/>
      <c r="G49" s="164"/>
      <c r="H49" s="164">
        <f>'実質公債費比率（分子）の構造'!M$45</f>
        <v>1222</v>
      </c>
      <c r="I49" s="164"/>
      <c r="J49" s="164"/>
      <c r="K49" s="164">
        <f>'実質公債費比率（分子）の構造'!N$45</f>
        <v>1215</v>
      </c>
      <c r="L49" s="164"/>
      <c r="M49" s="164"/>
      <c r="N49" s="164">
        <f>'実質公債費比率（分子）の構造'!O$45</f>
        <v>1254</v>
      </c>
      <c r="O49" s="164"/>
      <c r="P49" s="164"/>
    </row>
    <row r="50" spans="1:16" x14ac:dyDescent="0.2">
      <c r="A50" s="164" t="s">
        <v>67</v>
      </c>
      <c r="B50" s="164" t="e">
        <f>NA()</f>
        <v>#N/A</v>
      </c>
      <c r="C50" s="164">
        <f>IF(ISNUMBER('実質公債費比率（分子）の構造'!K$53),'実質公債費比率（分子）の構造'!K$53,NA())</f>
        <v>432</v>
      </c>
      <c r="D50" s="164" t="e">
        <f>NA()</f>
        <v>#N/A</v>
      </c>
      <c r="E50" s="164" t="e">
        <f>NA()</f>
        <v>#N/A</v>
      </c>
      <c r="F50" s="164">
        <f>IF(ISNUMBER('実質公債費比率（分子）の構造'!L$53),'実質公債費比率（分子）の構造'!L$53,NA())</f>
        <v>439</v>
      </c>
      <c r="G50" s="164" t="e">
        <f>NA()</f>
        <v>#N/A</v>
      </c>
      <c r="H50" s="164" t="e">
        <f>NA()</f>
        <v>#N/A</v>
      </c>
      <c r="I50" s="164">
        <f>IF(ISNUMBER('実質公債費比率（分子）の構造'!M$53),'実質公債費比率（分子）の構造'!M$53,NA())</f>
        <v>399</v>
      </c>
      <c r="J50" s="164" t="e">
        <f>NA()</f>
        <v>#N/A</v>
      </c>
      <c r="K50" s="164" t="e">
        <f>NA()</f>
        <v>#N/A</v>
      </c>
      <c r="L50" s="164">
        <f>IF(ISNUMBER('実質公債費比率（分子）の構造'!N$53),'実質公債費比率（分子）の構造'!N$53,NA())</f>
        <v>424</v>
      </c>
      <c r="M50" s="164" t="e">
        <f>NA()</f>
        <v>#N/A</v>
      </c>
      <c r="N50" s="164" t="e">
        <f>NA()</f>
        <v>#N/A</v>
      </c>
      <c r="O50" s="164">
        <f>IF(ISNUMBER('実質公債費比率（分子）の構造'!O$53),'実質公債費比率（分子）の構造'!O$53,NA())</f>
        <v>418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7568</v>
      </c>
      <c r="E56" s="163"/>
      <c r="F56" s="163"/>
      <c r="G56" s="163">
        <f>'将来負担比率（分子）の構造'!J$52</f>
        <v>9276</v>
      </c>
      <c r="H56" s="163"/>
      <c r="I56" s="163"/>
      <c r="J56" s="163">
        <f>'将来負担比率（分子）の構造'!K$52</f>
        <v>9330</v>
      </c>
      <c r="K56" s="163"/>
      <c r="L56" s="163"/>
      <c r="M56" s="163">
        <f>'将来負担比率（分子）の構造'!L$52</f>
        <v>9398</v>
      </c>
      <c r="N56" s="163"/>
      <c r="O56" s="163"/>
      <c r="P56" s="163">
        <f>'将来負担比率（分子）の構造'!M$52</f>
        <v>9443</v>
      </c>
    </row>
    <row r="57" spans="1:16" x14ac:dyDescent="0.2">
      <c r="A57" s="163" t="s">
        <v>42</v>
      </c>
      <c r="B57" s="163"/>
      <c r="C57" s="163"/>
      <c r="D57" s="163">
        <f>'将来負担比率（分子）の構造'!I$51</f>
        <v>965</v>
      </c>
      <c r="E57" s="163"/>
      <c r="F57" s="163"/>
      <c r="G57" s="163">
        <f>'将来負担比率（分子）の構造'!J$51</f>
        <v>881</v>
      </c>
      <c r="H57" s="163"/>
      <c r="I57" s="163"/>
      <c r="J57" s="163">
        <f>'将来負担比率（分子）の構造'!K$51</f>
        <v>816</v>
      </c>
      <c r="K57" s="163"/>
      <c r="L57" s="163"/>
      <c r="M57" s="163">
        <f>'将来負担比率（分子）の構造'!L$51</f>
        <v>766</v>
      </c>
      <c r="N57" s="163"/>
      <c r="O57" s="163"/>
      <c r="P57" s="163">
        <f>'将来負担比率（分子）の構造'!M$51</f>
        <v>742</v>
      </c>
    </row>
    <row r="58" spans="1:16" x14ac:dyDescent="0.2">
      <c r="A58" s="163" t="s">
        <v>41</v>
      </c>
      <c r="B58" s="163"/>
      <c r="C58" s="163"/>
      <c r="D58" s="163">
        <f>'将来負担比率（分子）の構造'!I$50</f>
        <v>1957</v>
      </c>
      <c r="E58" s="163"/>
      <c r="F58" s="163"/>
      <c r="G58" s="163">
        <f>'将来負担比率（分子）の構造'!J$50</f>
        <v>2512</v>
      </c>
      <c r="H58" s="163"/>
      <c r="I58" s="163"/>
      <c r="J58" s="163">
        <f>'将来負担比率（分子）の構造'!K$50</f>
        <v>2670</v>
      </c>
      <c r="K58" s="163"/>
      <c r="L58" s="163"/>
      <c r="M58" s="163">
        <f>'将来負担比率（分子）の構造'!L$50</f>
        <v>3133</v>
      </c>
      <c r="N58" s="163"/>
      <c r="O58" s="163"/>
      <c r="P58" s="163">
        <f>'将来負担比率（分子）の構造'!M$50</f>
        <v>3417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1083</v>
      </c>
      <c r="C62" s="163"/>
      <c r="D62" s="163"/>
      <c r="E62" s="163">
        <f>'将来負担比率（分子）の構造'!J$45</f>
        <v>1049</v>
      </c>
      <c r="F62" s="163"/>
      <c r="G62" s="163"/>
      <c r="H62" s="163">
        <f>'将来負担比率（分子）の構造'!K$45</f>
        <v>1017</v>
      </c>
      <c r="I62" s="163"/>
      <c r="J62" s="163"/>
      <c r="K62" s="163">
        <f>'将来負担比率（分子）の構造'!L$45</f>
        <v>1006</v>
      </c>
      <c r="L62" s="163"/>
      <c r="M62" s="163"/>
      <c r="N62" s="163">
        <f>'将来負担比率（分子）の構造'!M$45</f>
        <v>998</v>
      </c>
      <c r="O62" s="163"/>
      <c r="P62" s="163"/>
    </row>
    <row r="63" spans="1:16" x14ac:dyDescent="0.2">
      <c r="A63" s="163" t="s">
        <v>34</v>
      </c>
      <c r="B63" s="163">
        <f>'将来負担比率（分子）の構造'!I$44</f>
        <v>135</v>
      </c>
      <c r="C63" s="163"/>
      <c r="D63" s="163"/>
      <c r="E63" s="163">
        <f>'将来負担比率（分子）の構造'!J$44</f>
        <v>122</v>
      </c>
      <c r="F63" s="163"/>
      <c r="G63" s="163"/>
      <c r="H63" s="163">
        <f>'将来負担比率（分子）の構造'!K$44</f>
        <v>105</v>
      </c>
      <c r="I63" s="163"/>
      <c r="J63" s="163"/>
      <c r="K63" s="163">
        <f>'将来負担比率（分子）の構造'!L$44</f>
        <v>96</v>
      </c>
      <c r="L63" s="163"/>
      <c r="M63" s="163"/>
      <c r="N63" s="163">
        <f>'将来負担比率（分子）の構造'!M$44</f>
        <v>172</v>
      </c>
      <c r="O63" s="163"/>
      <c r="P63" s="163"/>
    </row>
    <row r="64" spans="1:16" x14ac:dyDescent="0.2">
      <c r="A64" s="163" t="s">
        <v>33</v>
      </c>
      <c r="B64" s="163">
        <f>'将来負担比率（分子）の構造'!I$43</f>
        <v>542</v>
      </c>
      <c r="C64" s="163"/>
      <c r="D64" s="163"/>
      <c r="E64" s="163">
        <f>'将来負担比率（分子）の構造'!J$43</f>
        <v>429</v>
      </c>
      <c r="F64" s="163"/>
      <c r="G64" s="163"/>
      <c r="H64" s="163">
        <f>'将来負担比率（分子）の構造'!K$43</f>
        <v>351</v>
      </c>
      <c r="I64" s="163"/>
      <c r="J64" s="163"/>
      <c r="K64" s="163">
        <f>'将来負担比率（分子）の構造'!L$43</f>
        <v>280</v>
      </c>
      <c r="L64" s="163"/>
      <c r="M64" s="163"/>
      <c r="N64" s="163">
        <f>'将来負担比率（分子）の構造'!M$43</f>
        <v>206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f>'将来負担比率（分子）の構造'!M$42</f>
        <v>182</v>
      </c>
      <c r="O65" s="163"/>
      <c r="P65" s="163"/>
    </row>
    <row r="66" spans="1:16" x14ac:dyDescent="0.2">
      <c r="A66" s="163" t="s">
        <v>31</v>
      </c>
      <c r="B66" s="163">
        <f>'将来負担比率（分子）の構造'!I$41</f>
        <v>11979</v>
      </c>
      <c r="C66" s="163"/>
      <c r="D66" s="163"/>
      <c r="E66" s="163">
        <f>'将来負担比率（分子）の構造'!J$41</f>
        <v>13619</v>
      </c>
      <c r="F66" s="163"/>
      <c r="G66" s="163"/>
      <c r="H66" s="163">
        <f>'将来負担比率（分子）の構造'!K$41</f>
        <v>13930</v>
      </c>
      <c r="I66" s="163"/>
      <c r="J66" s="163"/>
      <c r="K66" s="163">
        <f>'将来負担比率（分子）の構造'!L$41</f>
        <v>14605</v>
      </c>
      <c r="L66" s="163"/>
      <c r="M66" s="163"/>
      <c r="N66" s="163">
        <f>'将来負担比率（分子）の構造'!M$41</f>
        <v>13914</v>
      </c>
      <c r="O66" s="163"/>
      <c r="P66" s="163"/>
    </row>
    <row r="67" spans="1:16" x14ac:dyDescent="0.2">
      <c r="A67" s="163" t="s">
        <v>71</v>
      </c>
      <c r="B67" s="163" t="e">
        <f>NA()</f>
        <v>#N/A</v>
      </c>
      <c r="C67" s="163">
        <f>IF(ISNUMBER('将来負担比率（分子）の構造'!I$53), IF('将来負担比率（分子）の構造'!I$53 &lt; 0, 0, '将来負担比率（分子）の構造'!I$53), NA())</f>
        <v>3248</v>
      </c>
      <c r="D67" s="163" t="e">
        <f>NA()</f>
        <v>#N/A</v>
      </c>
      <c r="E67" s="163" t="e">
        <f>NA()</f>
        <v>#N/A</v>
      </c>
      <c r="F67" s="163">
        <f>IF(ISNUMBER('将来負担比率（分子）の構造'!J$53), IF('将来負担比率（分子）の構造'!J$53 &lt; 0, 0, '将来負担比率（分子）の構造'!J$53), NA())</f>
        <v>2551</v>
      </c>
      <c r="G67" s="163" t="e">
        <f>NA()</f>
        <v>#N/A</v>
      </c>
      <c r="H67" s="163" t="e">
        <f>NA()</f>
        <v>#N/A</v>
      </c>
      <c r="I67" s="163">
        <f>IF(ISNUMBER('将来負担比率（分子）の構造'!K$53), IF('将来負担比率（分子）の構造'!K$53 &lt; 0, 0, '将来負担比率（分子）の構造'!K$53), NA())</f>
        <v>2589</v>
      </c>
      <c r="J67" s="163" t="e">
        <f>NA()</f>
        <v>#N/A</v>
      </c>
      <c r="K67" s="163" t="e">
        <f>NA()</f>
        <v>#N/A</v>
      </c>
      <c r="L67" s="163">
        <f>IF(ISNUMBER('将来負担比率（分子）の構造'!L$53), IF('将来負担比率（分子）の構造'!L$53 &lt; 0, 0, '将来負担比率（分子）の構造'!L$53), NA())</f>
        <v>2690</v>
      </c>
      <c r="M67" s="163" t="e">
        <f>NA()</f>
        <v>#N/A</v>
      </c>
      <c r="N67" s="163" t="e">
        <f>NA()</f>
        <v>#N/A</v>
      </c>
      <c r="O67" s="163">
        <f>IF(ISNUMBER('将来負担比率（分子）の構造'!M$53), IF('将来負担比率（分子）の構造'!M$53 &lt; 0, 0, '将来負担比率（分子）の構造'!M$53), NA())</f>
        <v>1870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2543</v>
      </c>
      <c r="C72" s="167">
        <f>基金残高に係る経年分析!G55</f>
        <v>2832</v>
      </c>
      <c r="D72" s="167">
        <f>基金残高に係る経年分析!H55</f>
        <v>3089</v>
      </c>
    </row>
    <row r="73" spans="1:16" x14ac:dyDescent="0.2">
      <c r="A73" s="166" t="s">
        <v>74</v>
      </c>
      <c r="B73" s="167">
        <f>基金残高に係る経年分析!F56</f>
        <v>51</v>
      </c>
      <c r="C73" s="167">
        <f>基金残高に係る経年分析!G56</f>
        <v>220</v>
      </c>
      <c r="D73" s="167">
        <f>基金残高に係る経年分析!H56</f>
        <v>235</v>
      </c>
    </row>
    <row r="74" spans="1:16" x14ac:dyDescent="0.2">
      <c r="A74" s="166" t="s">
        <v>75</v>
      </c>
      <c r="B74" s="167">
        <f>基金残高に係る経年分析!F57</f>
        <v>699</v>
      </c>
      <c r="C74" s="167">
        <f>基金残高に係る経年分析!G57</f>
        <v>685</v>
      </c>
      <c r="D74" s="167">
        <f>基金残高に係る経年分析!H57</f>
        <v>697</v>
      </c>
    </row>
  </sheetData>
  <sheetProtection algorithmName="SHA-512" hashValue="HgwYKMx+lODZjAPJw5PbpChOeuXwOeCl4rPsdtlS6xaIM1ekt4yQoJT6sFropTXsDusX94evEf0vCZPf/WRQUA==" saltValue="rIrNMpJanaarjyVEbCFac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1002292</v>
      </c>
      <c r="S5" s="613"/>
      <c r="T5" s="613"/>
      <c r="U5" s="613"/>
      <c r="V5" s="613"/>
      <c r="W5" s="613"/>
      <c r="X5" s="613"/>
      <c r="Y5" s="614"/>
      <c r="Z5" s="615">
        <v>11.8</v>
      </c>
      <c r="AA5" s="615"/>
      <c r="AB5" s="615"/>
      <c r="AC5" s="615"/>
      <c r="AD5" s="616">
        <v>1002292</v>
      </c>
      <c r="AE5" s="616"/>
      <c r="AF5" s="616"/>
      <c r="AG5" s="616"/>
      <c r="AH5" s="616"/>
      <c r="AI5" s="616"/>
      <c r="AJ5" s="616"/>
      <c r="AK5" s="616"/>
      <c r="AL5" s="617">
        <v>19.899999999999999</v>
      </c>
      <c r="AM5" s="618"/>
      <c r="AN5" s="618"/>
      <c r="AO5" s="619"/>
      <c r="AP5" s="609" t="s">
        <v>216</v>
      </c>
      <c r="AQ5" s="610"/>
      <c r="AR5" s="610"/>
      <c r="AS5" s="610"/>
      <c r="AT5" s="610"/>
      <c r="AU5" s="610"/>
      <c r="AV5" s="610"/>
      <c r="AW5" s="610"/>
      <c r="AX5" s="610"/>
      <c r="AY5" s="610"/>
      <c r="AZ5" s="610"/>
      <c r="BA5" s="610"/>
      <c r="BB5" s="610"/>
      <c r="BC5" s="610"/>
      <c r="BD5" s="610"/>
      <c r="BE5" s="610"/>
      <c r="BF5" s="611"/>
      <c r="BG5" s="623">
        <v>1002292</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76140</v>
      </c>
      <c r="S6" s="624"/>
      <c r="T6" s="624"/>
      <c r="U6" s="624"/>
      <c r="V6" s="624"/>
      <c r="W6" s="624"/>
      <c r="X6" s="624"/>
      <c r="Y6" s="625"/>
      <c r="Z6" s="626">
        <v>0.9</v>
      </c>
      <c r="AA6" s="626"/>
      <c r="AB6" s="626"/>
      <c r="AC6" s="626"/>
      <c r="AD6" s="627">
        <v>76140</v>
      </c>
      <c r="AE6" s="627"/>
      <c r="AF6" s="627"/>
      <c r="AG6" s="627"/>
      <c r="AH6" s="627"/>
      <c r="AI6" s="627"/>
      <c r="AJ6" s="627"/>
      <c r="AK6" s="627"/>
      <c r="AL6" s="628">
        <v>1.5</v>
      </c>
      <c r="AM6" s="629"/>
      <c r="AN6" s="629"/>
      <c r="AO6" s="630"/>
      <c r="AP6" s="620" t="s">
        <v>221</v>
      </c>
      <c r="AQ6" s="621"/>
      <c r="AR6" s="621"/>
      <c r="AS6" s="621"/>
      <c r="AT6" s="621"/>
      <c r="AU6" s="621"/>
      <c r="AV6" s="621"/>
      <c r="AW6" s="621"/>
      <c r="AX6" s="621"/>
      <c r="AY6" s="621"/>
      <c r="AZ6" s="621"/>
      <c r="BA6" s="621"/>
      <c r="BB6" s="621"/>
      <c r="BC6" s="621"/>
      <c r="BD6" s="621"/>
      <c r="BE6" s="621"/>
      <c r="BF6" s="622"/>
      <c r="BG6" s="623">
        <v>1002292</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75833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75833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365</v>
      </c>
      <c r="S7" s="624"/>
      <c r="T7" s="624"/>
      <c r="U7" s="624"/>
      <c r="V7" s="624"/>
      <c r="W7" s="624"/>
      <c r="X7" s="624"/>
      <c r="Y7" s="625"/>
      <c r="Z7" s="626">
        <v>0</v>
      </c>
      <c r="AA7" s="626"/>
      <c r="AB7" s="626"/>
      <c r="AC7" s="626"/>
      <c r="AD7" s="627">
        <v>365</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290532</v>
      </c>
      <c r="BH7" s="624"/>
      <c r="BI7" s="624"/>
      <c r="BJ7" s="624"/>
      <c r="BK7" s="624"/>
      <c r="BL7" s="624"/>
      <c r="BM7" s="624"/>
      <c r="BN7" s="625"/>
      <c r="BO7" s="626">
        <v>29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1793741</v>
      </c>
      <c r="CS7" s="624"/>
      <c r="CT7" s="624"/>
      <c r="CU7" s="624"/>
      <c r="CV7" s="624"/>
      <c r="CW7" s="624"/>
      <c r="CX7" s="624"/>
      <c r="CY7" s="625"/>
      <c r="CZ7" s="626">
        <v>21.6</v>
      </c>
      <c r="DA7" s="626"/>
      <c r="DB7" s="626"/>
      <c r="DC7" s="626"/>
      <c r="DD7" s="632">
        <v>88885</v>
      </c>
      <c r="DE7" s="624"/>
      <c r="DF7" s="624"/>
      <c r="DG7" s="624"/>
      <c r="DH7" s="624"/>
      <c r="DI7" s="624"/>
      <c r="DJ7" s="624"/>
      <c r="DK7" s="624"/>
      <c r="DL7" s="624"/>
      <c r="DM7" s="624"/>
      <c r="DN7" s="624"/>
      <c r="DO7" s="624"/>
      <c r="DP7" s="625"/>
      <c r="DQ7" s="632">
        <v>1594626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3230</v>
      </c>
      <c r="S8" s="624"/>
      <c r="T8" s="624"/>
      <c r="U8" s="624"/>
      <c r="V8" s="624"/>
      <c r="W8" s="624"/>
      <c r="X8" s="624"/>
      <c r="Y8" s="625"/>
      <c r="Z8" s="626">
        <v>0</v>
      </c>
      <c r="AA8" s="626"/>
      <c r="AB8" s="626"/>
      <c r="AC8" s="626"/>
      <c r="AD8" s="627">
        <v>3230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12294</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1984916</v>
      </c>
      <c r="CS8" s="624"/>
      <c r="CT8" s="624"/>
      <c r="CU8" s="624"/>
      <c r="CV8" s="624"/>
      <c r="CW8" s="624"/>
      <c r="CX8" s="624"/>
      <c r="CY8" s="625"/>
      <c r="CZ8" s="626">
        <v>23.9</v>
      </c>
      <c r="DA8" s="626"/>
      <c r="DB8" s="626"/>
      <c r="DC8" s="626"/>
      <c r="DD8" s="632">
        <v>2229</v>
      </c>
      <c r="DE8" s="624"/>
      <c r="DF8" s="624"/>
      <c r="DG8" s="624"/>
      <c r="DH8" s="624"/>
      <c r="DI8" s="624"/>
      <c r="DJ8" s="624"/>
      <c r="DK8" s="624"/>
      <c r="DL8" s="624"/>
      <c r="DM8" s="624"/>
      <c r="DN8" s="624"/>
      <c r="DO8" s="624"/>
      <c r="DP8" s="625"/>
      <c r="DQ8" s="632">
        <v>985901</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3939</v>
      </c>
      <c r="S9" s="624"/>
      <c r="T9" s="624"/>
      <c r="U9" s="624"/>
      <c r="V9" s="624"/>
      <c r="W9" s="624"/>
      <c r="X9" s="624"/>
      <c r="Y9" s="625"/>
      <c r="Z9" s="626">
        <v>0</v>
      </c>
      <c r="AA9" s="626"/>
      <c r="AB9" s="626"/>
      <c r="AC9" s="626"/>
      <c r="AD9" s="627">
        <v>3939</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247355</v>
      </c>
      <c r="BH9" s="624"/>
      <c r="BI9" s="624"/>
      <c r="BJ9" s="624"/>
      <c r="BK9" s="624"/>
      <c r="BL9" s="624"/>
      <c r="BM9" s="624"/>
      <c r="BN9" s="625"/>
      <c r="BO9" s="626">
        <v>24.7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648000</v>
      </c>
      <c r="CS9" s="624"/>
      <c r="CT9" s="624"/>
      <c r="CU9" s="624"/>
      <c r="CV9" s="624"/>
      <c r="CW9" s="624"/>
      <c r="CX9" s="624"/>
      <c r="CY9" s="625"/>
      <c r="CZ9" s="626">
        <v>7.8</v>
      </c>
      <c r="DA9" s="626"/>
      <c r="DB9" s="626"/>
      <c r="DC9" s="626"/>
      <c r="DD9" s="632">
        <v>5039</v>
      </c>
      <c r="DE9" s="624"/>
      <c r="DF9" s="624"/>
      <c r="DG9" s="624"/>
      <c r="DH9" s="624"/>
      <c r="DI9" s="624"/>
      <c r="DJ9" s="624"/>
      <c r="DK9" s="624"/>
      <c r="DL9" s="624"/>
      <c r="DM9" s="624"/>
      <c r="DN9" s="624"/>
      <c r="DO9" s="624"/>
      <c r="DP9" s="625"/>
      <c r="DQ9" s="632">
        <v>502171</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17469</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3</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249790</v>
      </c>
      <c r="S11" s="624"/>
      <c r="T11" s="624"/>
      <c r="U11" s="624"/>
      <c r="V11" s="624"/>
      <c r="W11" s="624"/>
      <c r="X11" s="624"/>
      <c r="Y11" s="625"/>
      <c r="Z11" s="628">
        <v>2.9</v>
      </c>
      <c r="AA11" s="629"/>
      <c r="AB11" s="629"/>
      <c r="AC11" s="635"/>
      <c r="AD11" s="632">
        <v>249790</v>
      </c>
      <c r="AE11" s="624"/>
      <c r="AF11" s="624"/>
      <c r="AG11" s="624"/>
      <c r="AH11" s="624"/>
      <c r="AI11" s="624"/>
      <c r="AJ11" s="624"/>
      <c r="AK11" s="625"/>
      <c r="AL11" s="628">
        <v>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13414</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770004</v>
      </c>
      <c r="CS11" s="624"/>
      <c r="CT11" s="624"/>
      <c r="CU11" s="624"/>
      <c r="CV11" s="624"/>
      <c r="CW11" s="624"/>
      <c r="CX11" s="624"/>
      <c r="CY11" s="625"/>
      <c r="CZ11" s="626">
        <v>9.3000000000000007</v>
      </c>
      <c r="DA11" s="626"/>
      <c r="DB11" s="626"/>
      <c r="DC11" s="626"/>
      <c r="DD11" s="632">
        <v>260162</v>
      </c>
      <c r="DE11" s="624"/>
      <c r="DF11" s="624"/>
      <c r="DG11" s="624"/>
      <c r="DH11" s="624"/>
      <c r="DI11" s="624"/>
      <c r="DJ11" s="624"/>
      <c r="DK11" s="624"/>
      <c r="DL11" s="624"/>
      <c r="DM11" s="624"/>
      <c r="DN11" s="624"/>
      <c r="DO11" s="624"/>
      <c r="DP11" s="625"/>
      <c r="DQ11" s="632">
        <v>353765</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582428</v>
      </c>
      <c r="BH12" s="624"/>
      <c r="BI12" s="624"/>
      <c r="BJ12" s="624"/>
      <c r="BK12" s="624"/>
      <c r="BL12" s="624"/>
      <c r="BM12" s="624"/>
      <c r="BN12" s="625"/>
      <c r="BO12" s="626">
        <v>58.1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107347</v>
      </c>
      <c r="CS12" s="624"/>
      <c r="CT12" s="624"/>
      <c r="CU12" s="624"/>
      <c r="CV12" s="624"/>
      <c r="CW12" s="624"/>
      <c r="CX12" s="624"/>
      <c r="CY12" s="625"/>
      <c r="CZ12" s="626">
        <v>1.3</v>
      </c>
      <c r="DA12" s="626"/>
      <c r="DB12" s="626"/>
      <c r="DC12" s="626"/>
      <c r="DD12" s="632">
        <v>677</v>
      </c>
      <c r="DE12" s="624"/>
      <c r="DF12" s="624"/>
      <c r="DG12" s="624"/>
      <c r="DH12" s="624"/>
      <c r="DI12" s="624"/>
      <c r="DJ12" s="624"/>
      <c r="DK12" s="624"/>
      <c r="DL12" s="624"/>
      <c r="DM12" s="624"/>
      <c r="DN12" s="624"/>
      <c r="DO12" s="624"/>
      <c r="DP12" s="625"/>
      <c r="DQ12" s="632">
        <v>88629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558124</v>
      </c>
      <c r="BH13" s="624"/>
      <c r="BI13" s="624"/>
      <c r="BJ13" s="624"/>
      <c r="BK13" s="624"/>
      <c r="BL13" s="624"/>
      <c r="BM13" s="624"/>
      <c r="BN13" s="625"/>
      <c r="BO13" s="626">
        <v>55.7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583177</v>
      </c>
      <c r="CS13" s="624"/>
      <c r="CT13" s="624"/>
      <c r="CU13" s="624"/>
      <c r="CV13" s="624"/>
      <c r="CW13" s="624"/>
      <c r="CX13" s="624"/>
      <c r="CY13" s="625"/>
      <c r="CZ13" s="626">
        <v>7</v>
      </c>
      <c r="DA13" s="626"/>
      <c r="DB13" s="626"/>
      <c r="DC13" s="626"/>
      <c r="DD13" s="632">
        <v>171512</v>
      </c>
      <c r="DE13" s="624"/>
      <c r="DF13" s="624"/>
      <c r="DG13" s="624"/>
      <c r="DH13" s="624"/>
      <c r="DI13" s="624"/>
      <c r="DJ13" s="624"/>
      <c r="DK13" s="624"/>
      <c r="DL13" s="624"/>
      <c r="DM13" s="624"/>
      <c r="DN13" s="624"/>
      <c r="DO13" s="624"/>
      <c r="DP13" s="625"/>
      <c r="DQ13" s="632">
        <v>346778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42992</v>
      </c>
      <c r="BH14" s="624"/>
      <c r="BI14" s="624"/>
      <c r="BJ14" s="624"/>
      <c r="BK14" s="624"/>
      <c r="BL14" s="624"/>
      <c r="BM14" s="624"/>
      <c r="BN14" s="625"/>
      <c r="BO14" s="626">
        <v>4.3</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554587</v>
      </c>
      <c r="CS14" s="624"/>
      <c r="CT14" s="624"/>
      <c r="CU14" s="624"/>
      <c r="CV14" s="624"/>
      <c r="CW14" s="624"/>
      <c r="CX14" s="624"/>
      <c r="CY14" s="625"/>
      <c r="CZ14" s="626">
        <v>6.7</v>
      </c>
      <c r="DA14" s="626"/>
      <c r="DB14" s="626"/>
      <c r="DC14" s="626"/>
      <c r="DD14" s="632">
        <v>5091</v>
      </c>
      <c r="DE14" s="624"/>
      <c r="DF14" s="624"/>
      <c r="DG14" s="624"/>
      <c r="DH14" s="624"/>
      <c r="DI14" s="624"/>
      <c r="DJ14" s="624"/>
      <c r="DK14" s="624"/>
      <c r="DL14" s="624"/>
      <c r="DM14" s="624"/>
      <c r="DN14" s="624"/>
      <c r="DO14" s="624"/>
      <c r="DP14" s="625"/>
      <c r="DQ14" s="632">
        <v>553194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6986</v>
      </c>
      <c r="S15" s="624"/>
      <c r="T15" s="624"/>
      <c r="U15" s="624"/>
      <c r="V15" s="624"/>
      <c r="W15" s="624"/>
      <c r="X15" s="624"/>
      <c r="Y15" s="625"/>
      <c r="Z15" s="626">
        <v>0.1</v>
      </c>
      <c r="AA15" s="626"/>
      <c r="AB15" s="626"/>
      <c r="AC15" s="626"/>
      <c r="AD15" s="627">
        <v>6986</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86340</v>
      </c>
      <c r="BH15" s="624"/>
      <c r="BI15" s="624"/>
      <c r="BJ15" s="624"/>
      <c r="BK15" s="624"/>
      <c r="BL15" s="624"/>
      <c r="BM15" s="624"/>
      <c r="BN15" s="625"/>
      <c r="BO15" s="626">
        <v>8.6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527147</v>
      </c>
      <c r="CS15" s="624"/>
      <c r="CT15" s="624"/>
      <c r="CU15" s="624"/>
      <c r="CV15" s="624"/>
      <c r="CW15" s="624"/>
      <c r="CX15" s="624"/>
      <c r="CY15" s="625"/>
      <c r="CZ15" s="626">
        <v>6.4</v>
      </c>
      <c r="DA15" s="626"/>
      <c r="DB15" s="626"/>
      <c r="DC15" s="626"/>
      <c r="DD15" s="632">
        <v>21712</v>
      </c>
      <c r="DE15" s="624"/>
      <c r="DF15" s="624"/>
      <c r="DG15" s="624"/>
      <c r="DH15" s="624"/>
      <c r="DI15" s="624"/>
      <c r="DJ15" s="624"/>
      <c r="DK15" s="624"/>
      <c r="DL15" s="624"/>
      <c r="DM15" s="624"/>
      <c r="DN15" s="624"/>
      <c r="DO15" s="624"/>
      <c r="DP15" s="625"/>
      <c r="DQ15" s="632">
        <v>467505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13284</v>
      </c>
      <c r="S16" s="624"/>
      <c r="T16" s="624"/>
      <c r="U16" s="624"/>
      <c r="V16" s="624"/>
      <c r="W16" s="624"/>
      <c r="X16" s="624"/>
      <c r="Y16" s="625"/>
      <c r="Z16" s="626">
        <v>0.2</v>
      </c>
      <c r="AA16" s="626"/>
      <c r="AB16" s="626"/>
      <c r="AC16" s="626"/>
      <c r="AD16" s="627">
        <v>13284</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33963</v>
      </c>
      <c r="S17" s="624"/>
      <c r="T17" s="624"/>
      <c r="U17" s="624"/>
      <c r="V17" s="624"/>
      <c r="W17" s="624"/>
      <c r="X17" s="624"/>
      <c r="Y17" s="625"/>
      <c r="Z17" s="626">
        <v>0.4</v>
      </c>
      <c r="AA17" s="626"/>
      <c r="AB17" s="626"/>
      <c r="AC17" s="626"/>
      <c r="AD17" s="627">
        <v>33963</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1254678</v>
      </c>
      <c r="CS17" s="624"/>
      <c r="CT17" s="624"/>
      <c r="CU17" s="624"/>
      <c r="CV17" s="624"/>
      <c r="CW17" s="624"/>
      <c r="CX17" s="624"/>
      <c r="CY17" s="625"/>
      <c r="CZ17" s="626">
        <v>15.1</v>
      </c>
      <c r="DA17" s="626"/>
      <c r="DB17" s="626"/>
      <c r="DC17" s="626"/>
      <c r="DD17" s="632" t="s">
        <v>122</v>
      </c>
      <c r="DE17" s="624"/>
      <c r="DF17" s="624"/>
      <c r="DG17" s="624"/>
      <c r="DH17" s="624"/>
      <c r="DI17" s="624"/>
      <c r="DJ17" s="624"/>
      <c r="DK17" s="624"/>
      <c r="DL17" s="624"/>
      <c r="DM17" s="624"/>
      <c r="DN17" s="624"/>
      <c r="DO17" s="624"/>
      <c r="DP17" s="625"/>
      <c r="DQ17" s="632">
        <v>1190538</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2521</v>
      </c>
      <c r="S18" s="624"/>
      <c r="T18" s="624"/>
      <c r="U18" s="624"/>
      <c r="V18" s="624"/>
      <c r="W18" s="624"/>
      <c r="X18" s="624"/>
      <c r="Y18" s="625"/>
      <c r="Z18" s="626">
        <v>0</v>
      </c>
      <c r="AA18" s="626"/>
      <c r="AB18" s="626"/>
      <c r="AC18" s="626"/>
      <c r="AD18" s="627">
        <v>2521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31414</v>
      </c>
      <c r="S19" s="624"/>
      <c r="T19" s="624"/>
      <c r="U19" s="624"/>
      <c r="V19" s="624"/>
      <c r="W19" s="624"/>
      <c r="X19" s="624"/>
      <c r="Y19" s="625"/>
      <c r="Z19" s="626">
        <v>0.4</v>
      </c>
      <c r="AA19" s="626"/>
      <c r="AB19" s="626"/>
      <c r="AC19" s="626"/>
      <c r="AD19" s="627">
        <v>31414</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28</v>
      </c>
      <c r="S20" s="624"/>
      <c r="T20" s="624"/>
      <c r="U20" s="624"/>
      <c r="V20" s="624"/>
      <c r="W20" s="624"/>
      <c r="X20" s="624"/>
      <c r="Y20" s="625"/>
      <c r="Z20" s="626">
        <v>0</v>
      </c>
      <c r="AA20" s="626"/>
      <c r="AB20" s="626"/>
      <c r="AC20" s="626"/>
      <c r="AD20" s="627">
        <v>28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8299433</v>
      </c>
      <c r="CS20" s="624"/>
      <c r="CT20" s="624"/>
      <c r="CU20" s="624"/>
      <c r="CV20" s="624"/>
      <c r="CW20" s="624"/>
      <c r="CX20" s="624"/>
      <c r="CY20" s="625"/>
      <c r="CZ20" s="626">
        <v>100</v>
      </c>
      <c r="DA20" s="626"/>
      <c r="DB20" s="626"/>
      <c r="DC20" s="626"/>
      <c r="DD20" s="632">
        <v>555307</v>
      </c>
      <c r="DE20" s="624"/>
      <c r="DF20" s="624"/>
      <c r="DG20" s="624"/>
      <c r="DH20" s="624"/>
      <c r="DI20" s="624"/>
      <c r="DJ20" s="624"/>
      <c r="DK20" s="624"/>
      <c r="DL20" s="624"/>
      <c r="DM20" s="624"/>
      <c r="DN20" s="624"/>
      <c r="DO20" s="624"/>
      <c r="DP20" s="625"/>
      <c r="DQ20" s="632">
        <v>6158943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4123755</v>
      </c>
      <c r="S21" s="624"/>
      <c r="T21" s="624"/>
      <c r="U21" s="624"/>
      <c r="V21" s="624"/>
      <c r="W21" s="624"/>
      <c r="X21" s="624"/>
      <c r="Y21" s="625"/>
      <c r="Z21" s="626">
        <v>48.5</v>
      </c>
      <c r="AA21" s="626"/>
      <c r="AB21" s="626"/>
      <c r="AC21" s="626"/>
      <c r="AD21" s="627">
        <v>3624487</v>
      </c>
      <c r="AE21" s="627"/>
      <c r="AF21" s="627"/>
      <c r="AG21" s="627"/>
      <c r="AH21" s="627"/>
      <c r="AI21" s="627"/>
      <c r="AJ21" s="627"/>
      <c r="AK21" s="627"/>
      <c r="AL21" s="628">
        <v>72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3624487</v>
      </c>
      <c r="S22" s="624"/>
      <c r="T22" s="624"/>
      <c r="U22" s="624"/>
      <c r="V22" s="624"/>
      <c r="W22" s="624"/>
      <c r="X22" s="624"/>
      <c r="Y22" s="625"/>
      <c r="Z22" s="626">
        <v>42.6</v>
      </c>
      <c r="AA22" s="626"/>
      <c r="AB22" s="626"/>
      <c r="AC22" s="626"/>
      <c r="AD22" s="627">
        <v>3624487</v>
      </c>
      <c r="AE22" s="627"/>
      <c r="AF22" s="627"/>
      <c r="AG22" s="627"/>
      <c r="AH22" s="627"/>
      <c r="AI22" s="627"/>
      <c r="AJ22" s="627"/>
      <c r="AK22" s="627"/>
      <c r="AL22" s="628">
        <v>72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499263</v>
      </c>
      <c r="S23" s="624"/>
      <c r="T23" s="624"/>
      <c r="U23" s="624"/>
      <c r="V23" s="624"/>
      <c r="W23" s="624"/>
      <c r="X23" s="624"/>
      <c r="Y23" s="625"/>
      <c r="Z23" s="626">
        <v>5.9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v>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3181543</v>
      </c>
      <c r="CS24" s="613"/>
      <c r="CT24" s="613"/>
      <c r="CU24" s="613"/>
      <c r="CV24" s="613"/>
      <c r="CW24" s="613"/>
      <c r="CX24" s="613"/>
      <c r="CY24" s="614"/>
      <c r="CZ24" s="617">
        <v>38.299999999999997</v>
      </c>
      <c r="DA24" s="618"/>
      <c r="DB24" s="618"/>
      <c r="DC24" s="634"/>
      <c r="DD24" s="655">
        <v>2376502</v>
      </c>
      <c r="DE24" s="613"/>
      <c r="DF24" s="613"/>
      <c r="DG24" s="613"/>
      <c r="DH24" s="613"/>
      <c r="DI24" s="613"/>
      <c r="DJ24" s="613"/>
      <c r="DK24" s="614"/>
      <c r="DL24" s="655">
        <v>2376057</v>
      </c>
      <c r="DM24" s="613"/>
      <c r="DN24" s="613"/>
      <c r="DO24" s="613"/>
      <c r="DP24" s="613"/>
      <c r="DQ24" s="613"/>
      <c r="DR24" s="613"/>
      <c r="DS24" s="613"/>
      <c r="DT24" s="613"/>
      <c r="DU24" s="613"/>
      <c r="DV24" s="614"/>
      <c r="DW24" s="617">
        <v>47.1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5513744</v>
      </c>
      <c r="S25" s="624"/>
      <c r="T25" s="624"/>
      <c r="U25" s="624"/>
      <c r="V25" s="624"/>
      <c r="W25" s="624"/>
      <c r="X25" s="624"/>
      <c r="Y25" s="625"/>
      <c r="Z25" s="626">
        <v>64.8</v>
      </c>
      <c r="AA25" s="626"/>
      <c r="AB25" s="626"/>
      <c r="AC25" s="626"/>
      <c r="AD25" s="627">
        <v>5014476</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987619</v>
      </c>
      <c r="CS25" s="656"/>
      <c r="CT25" s="656"/>
      <c r="CU25" s="656"/>
      <c r="CV25" s="656"/>
      <c r="CW25" s="656"/>
      <c r="CX25" s="656"/>
      <c r="CY25" s="657"/>
      <c r="CZ25" s="628">
        <v>11.9</v>
      </c>
      <c r="DA25" s="653"/>
      <c r="DB25" s="653"/>
      <c r="DC25" s="658"/>
      <c r="DD25" s="632">
        <v>929938</v>
      </c>
      <c r="DE25" s="656"/>
      <c r="DF25" s="656"/>
      <c r="DG25" s="656"/>
      <c r="DH25" s="656"/>
      <c r="DI25" s="656"/>
      <c r="DJ25" s="656"/>
      <c r="DK25" s="657"/>
      <c r="DL25" s="632">
        <v>929493</v>
      </c>
      <c r="DM25" s="656"/>
      <c r="DN25" s="656"/>
      <c r="DO25" s="656"/>
      <c r="DP25" s="656"/>
      <c r="DQ25" s="656"/>
      <c r="DR25" s="656"/>
      <c r="DS25" s="656"/>
      <c r="DT25" s="656"/>
      <c r="DU25" s="656"/>
      <c r="DV25" s="657"/>
      <c r="DW25" s="628">
        <v>18.399999999999999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626430</v>
      </c>
      <c r="CS26" s="624"/>
      <c r="CT26" s="624"/>
      <c r="CU26" s="624"/>
      <c r="CV26" s="624"/>
      <c r="CW26" s="624"/>
      <c r="CX26" s="624"/>
      <c r="CY26" s="625"/>
      <c r="CZ26" s="628">
        <v>7.5</v>
      </c>
      <c r="DA26" s="653"/>
      <c r="DB26" s="653"/>
      <c r="DC26" s="658"/>
      <c r="DD26" s="632">
        <v>582123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109</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1002292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939246</v>
      </c>
      <c r="CS27" s="656"/>
      <c r="CT27" s="656"/>
      <c r="CU27" s="656"/>
      <c r="CV27" s="656"/>
      <c r="CW27" s="656"/>
      <c r="CX27" s="656"/>
      <c r="CY27" s="657"/>
      <c r="CZ27" s="628">
        <v>11.3</v>
      </c>
      <c r="DA27" s="653"/>
      <c r="DB27" s="653"/>
      <c r="DC27" s="658"/>
      <c r="DD27" s="632">
        <v>256026</v>
      </c>
      <c r="DE27" s="656"/>
      <c r="DF27" s="656"/>
      <c r="DG27" s="656"/>
      <c r="DH27" s="656"/>
      <c r="DI27" s="656"/>
      <c r="DJ27" s="656"/>
      <c r="DK27" s="657"/>
      <c r="DL27" s="632">
        <v>256026</v>
      </c>
      <c r="DM27" s="656"/>
      <c r="DN27" s="656"/>
      <c r="DO27" s="656"/>
      <c r="DP27" s="656"/>
      <c r="DQ27" s="656"/>
      <c r="DR27" s="656"/>
      <c r="DS27" s="656"/>
      <c r="DT27" s="656"/>
      <c r="DU27" s="656"/>
      <c r="DV27" s="657"/>
      <c r="DW27" s="628">
        <v>5.0999999999999996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123659</v>
      </c>
      <c r="S28" s="624"/>
      <c r="T28" s="624"/>
      <c r="U28" s="624"/>
      <c r="V28" s="624"/>
      <c r="W28" s="624"/>
      <c r="X28" s="624"/>
      <c r="Y28" s="625"/>
      <c r="Z28" s="626">
        <v>1.5</v>
      </c>
      <c r="AA28" s="626"/>
      <c r="AB28" s="626"/>
      <c r="AC28" s="626"/>
      <c r="AD28" s="627">
        <v>10945</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1254678</v>
      </c>
      <c r="CS28" s="624"/>
      <c r="CT28" s="624"/>
      <c r="CU28" s="624"/>
      <c r="CV28" s="624"/>
      <c r="CW28" s="624"/>
      <c r="CX28" s="624"/>
      <c r="CY28" s="625"/>
      <c r="CZ28" s="628">
        <v>15.1</v>
      </c>
      <c r="DA28" s="653"/>
      <c r="DB28" s="653"/>
      <c r="DC28" s="658"/>
      <c r="DD28" s="632">
        <v>1190538</v>
      </c>
      <c r="DE28" s="624"/>
      <c r="DF28" s="624"/>
      <c r="DG28" s="624"/>
      <c r="DH28" s="624"/>
      <c r="DI28" s="624"/>
      <c r="DJ28" s="624"/>
      <c r="DK28" s="625"/>
      <c r="DL28" s="632">
        <v>1190538</v>
      </c>
      <c r="DM28" s="624"/>
      <c r="DN28" s="624"/>
      <c r="DO28" s="624"/>
      <c r="DP28" s="624"/>
      <c r="DQ28" s="624"/>
      <c r="DR28" s="624"/>
      <c r="DS28" s="624"/>
      <c r="DT28" s="624"/>
      <c r="DU28" s="624"/>
      <c r="DV28" s="625"/>
      <c r="DW28" s="628">
        <v>23.6</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5294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1254450</v>
      </c>
      <c r="CS29" s="656"/>
      <c r="CT29" s="656"/>
      <c r="CU29" s="656"/>
      <c r="CV29" s="656"/>
      <c r="CW29" s="656"/>
      <c r="CX29" s="656"/>
      <c r="CY29" s="657"/>
      <c r="CZ29" s="628">
        <v>15.1</v>
      </c>
      <c r="DA29" s="653"/>
      <c r="DB29" s="653"/>
      <c r="DC29" s="658"/>
      <c r="DD29" s="632">
        <v>1190310</v>
      </c>
      <c r="DE29" s="656"/>
      <c r="DF29" s="656"/>
      <c r="DG29" s="656"/>
      <c r="DH29" s="656"/>
      <c r="DI29" s="656"/>
      <c r="DJ29" s="656"/>
      <c r="DK29" s="657"/>
      <c r="DL29" s="632">
        <v>1190310</v>
      </c>
      <c r="DM29" s="656"/>
      <c r="DN29" s="656"/>
      <c r="DO29" s="656"/>
      <c r="DP29" s="656"/>
      <c r="DQ29" s="656"/>
      <c r="DR29" s="656"/>
      <c r="DS29" s="656"/>
      <c r="DT29" s="656"/>
      <c r="DU29" s="656"/>
      <c r="DV29" s="657"/>
      <c r="DW29" s="628">
        <v>23.6</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847577</v>
      </c>
      <c r="S30" s="624"/>
      <c r="T30" s="624"/>
      <c r="U30" s="624"/>
      <c r="V30" s="624"/>
      <c r="W30" s="624"/>
      <c r="X30" s="624"/>
      <c r="Y30" s="625"/>
      <c r="Z30" s="626">
        <v>10</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1209594</v>
      </c>
      <c r="CS30" s="624"/>
      <c r="CT30" s="624"/>
      <c r="CU30" s="624"/>
      <c r="CV30" s="624"/>
      <c r="CW30" s="624"/>
      <c r="CX30" s="624"/>
      <c r="CY30" s="625"/>
      <c r="CZ30" s="628">
        <v>14.6</v>
      </c>
      <c r="DA30" s="653"/>
      <c r="DB30" s="653"/>
      <c r="DC30" s="658"/>
      <c r="DD30" s="632">
        <v>1145454</v>
      </c>
      <c r="DE30" s="624"/>
      <c r="DF30" s="624"/>
      <c r="DG30" s="624"/>
      <c r="DH30" s="624"/>
      <c r="DI30" s="624"/>
      <c r="DJ30" s="624"/>
      <c r="DK30" s="625"/>
      <c r="DL30" s="632">
        <v>1145454</v>
      </c>
      <c r="DM30" s="624"/>
      <c r="DN30" s="624"/>
      <c r="DO30" s="624"/>
      <c r="DP30" s="624"/>
      <c r="DQ30" s="624"/>
      <c r="DR30" s="624"/>
      <c r="DS30" s="624"/>
      <c r="DT30" s="624"/>
      <c r="DU30" s="624"/>
      <c r="DV30" s="625"/>
      <c r="DW30" s="628">
        <v>22.7</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97.8</v>
      </c>
      <c r="BN31" s="667"/>
      <c r="BO31" s="667"/>
      <c r="BP31" s="667"/>
      <c r="BQ31" s="668"/>
      <c r="BR31" s="670">
        <v>99.3</v>
      </c>
      <c r="BS31" s="667"/>
      <c r="BT31" s="667"/>
      <c r="BU31" s="667"/>
      <c r="BV31" s="667"/>
      <c r="BW31" s="667"/>
      <c r="BX31" s="618">
        <v>97.5</v>
      </c>
      <c r="BY31" s="667"/>
      <c r="BZ31" s="667"/>
      <c r="CA31" s="667"/>
      <c r="CB31" s="668"/>
      <c r="CD31" s="663"/>
      <c r="CE31" s="664"/>
      <c r="CF31" s="620" t="s">
        <v>300</v>
      </c>
      <c r="CG31" s="621"/>
      <c r="CH31" s="621"/>
      <c r="CI31" s="621"/>
      <c r="CJ31" s="621"/>
      <c r="CK31" s="621"/>
      <c r="CL31" s="621"/>
      <c r="CM31" s="621"/>
      <c r="CN31" s="621"/>
      <c r="CO31" s="621"/>
      <c r="CP31" s="621"/>
      <c r="CQ31" s="622"/>
      <c r="CR31" s="623">
        <v>44856</v>
      </c>
      <c r="CS31" s="656"/>
      <c r="CT31" s="656"/>
      <c r="CU31" s="656"/>
      <c r="CV31" s="656"/>
      <c r="CW31" s="656"/>
      <c r="CX31" s="656"/>
      <c r="CY31" s="657"/>
      <c r="CZ31" s="628">
        <v>0.5</v>
      </c>
      <c r="DA31" s="653"/>
      <c r="DB31" s="653"/>
      <c r="DC31" s="658"/>
      <c r="DD31" s="632">
        <v>44856</v>
      </c>
      <c r="DE31" s="656"/>
      <c r="DF31" s="656"/>
      <c r="DG31" s="656"/>
      <c r="DH31" s="656"/>
      <c r="DI31" s="656"/>
      <c r="DJ31" s="656"/>
      <c r="DK31" s="657"/>
      <c r="DL31" s="632">
        <v>44856</v>
      </c>
      <c r="DM31" s="656"/>
      <c r="DN31" s="656"/>
      <c r="DO31" s="656"/>
      <c r="DP31" s="656"/>
      <c r="DQ31" s="656"/>
      <c r="DR31" s="656"/>
      <c r="DS31" s="656"/>
      <c r="DT31" s="656"/>
      <c r="DU31" s="656"/>
      <c r="DV31" s="657"/>
      <c r="DW31" s="628">
        <v>0.9</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523499</v>
      </c>
      <c r="S32" s="624"/>
      <c r="T32" s="624"/>
      <c r="U32" s="624"/>
      <c r="V32" s="624"/>
      <c r="W32" s="624"/>
      <c r="X32" s="624"/>
      <c r="Y32" s="625"/>
      <c r="Z32" s="626">
        <v>6.2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97.6</v>
      </c>
      <c r="BN32" s="656"/>
      <c r="BO32" s="656"/>
      <c r="BP32" s="656"/>
      <c r="BQ32" s="669"/>
      <c r="BR32" s="680">
        <v>99.3</v>
      </c>
      <c r="BS32" s="656"/>
      <c r="BT32" s="656"/>
      <c r="BU32" s="656"/>
      <c r="BV32" s="656"/>
      <c r="BW32" s="656"/>
      <c r="BX32" s="629">
        <v>97.6</v>
      </c>
      <c r="BY32" s="656"/>
      <c r="BZ32" s="656"/>
      <c r="CA32" s="656"/>
      <c r="CB32" s="669"/>
      <c r="CD32" s="665"/>
      <c r="CE32" s="666"/>
      <c r="CF32" s="620" t="s">
        <v>304</v>
      </c>
      <c r="CG32" s="621"/>
      <c r="CH32" s="621"/>
      <c r="CI32" s="621"/>
      <c r="CJ32" s="621"/>
      <c r="CK32" s="621"/>
      <c r="CL32" s="621"/>
      <c r="CM32" s="621"/>
      <c r="CN32" s="621"/>
      <c r="CO32" s="621"/>
      <c r="CP32" s="621"/>
      <c r="CQ32" s="622"/>
      <c r="CR32" s="623">
        <v>228</v>
      </c>
      <c r="CS32" s="624"/>
      <c r="CT32" s="624"/>
      <c r="CU32" s="624"/>
      <c r="CV32" s="624"/>
      <c r="CW32" s="624"/>
      <c r="CX32" s="624"/>
      <c r="CY32" s="625"/>
      <c r="CZ32" s="628">
        <v>0</v>
      </c>
      <c r="DA32" s="653"/>
      <c r="DB32" s="653"/>
      <c r="DC32" s="658"/>
      <c r="DD32" s="632">
        <v>228</v>
      </c>
      <c r="DE32" s="624"/>
      <c r="DF32" s="624"/>
      <c r="DG32" s="624"/>
      <c r="DH32" s="624"/>
      <c r="DI32" s="624"/>
      <c r="DJ32" s="624"/>
      <c r="DK32" s="625"/>
      <c r="DL32" s="632">
        <v>228</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22737</v>
      </c>
      <c r="S33" s="624"/>
      <c r="T33" s="624"/>
      <c r="U33" s="624"/>
      <c r="V33" s="624"/>
      <c r="W33" s="624"/>
      <c r="X33" s="624"/>
      <c r="Y33" s="625"/>
      <c r="Z33" s="626">
        <v>0.3</v>
      </c>
      <c r="AA33" s="626"/>
      <c r="AB33" s="626"/>
      <c r="AC33" s="626"/>
      <c r="AD33" s="627">
        <v>7152</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99.3</v>
      </c>
      <c r="BH33" s="682"/>
      <c r="BI33" s="682"/>
      <c r="BJ33" s="682"/>
      <c r="BK33" s="682"/>
      <c r="BL33" s="682"/>
      <c r="BM33" s="683">
        <v>97.5</v>
      </c>
      <c r="BN33" s="682"/>
      <c r="BO33" s="682"/>
      <c r="BP33" s="682"/>
      <c r="BQ33" s="684"/>
      <c r="BR33" s="681">
        <v>99.3</v>
      </c>
      <c r="BS33" s="682"/>
      <c r="BT33" s="682"/>
      <c r="BU33" s="682"/>
      <c r="BV33" s="682"/>
      <c r="BW33" s="682"/>
      <c r="BX33" s="683">
        <v>97</v>
      </c>
      <c r="BY33" s="682"/>
      <c r="BZ33" s="682"/>
      <c r="CA33" s="682"/>
      <c r="CB33" s="684"/>
      <c r="CD33" s="620" t="s">
        <v>307</v>
      </c>
      <c r="CE33" s="621"/>
      <c r="CF33" s="621"/>
      <c r="CG33" s="621"/>
      <c r="CH33" s="621"/>
      <c r="CI33" s="621"/>
      <c r="CJ33" s="621"/>
      <c r="CK33" s="621"/>
      <c r="CL33" s="621"/>
      <c r="CM33" s="621"/>
      <c r="CN33" s="621"/>
      <c r="CO33" s="621"/>
      <c r="CP33" s="621"/>
      <c r="CQ33" s="622"/>
      <c r="CR33" s="623">
        <v>4562583</v>
      </c>
      <c r="CS33" s="656"/>
      <c r="CT33" s="656"/>
      <c r="CU33" s="656"/>
      <c r="CV33" s="656"/>
      <c r="CW33" s="656"/>
      <c r="CX33" s="656"/>
      <c r="CY33" s="657"/>
      <c r="CZ33" s="628">
        <v>55</v>
      </c>
      <c r="DA33" s="653"/>
      <c r="DB33" s="653"/>
      <c r="DC33" s="658"/>
      <c r="DD33" s="632">
        <v>3702339</v>
      </c>
      <c r="DE33" s="656"/>
      <c r="DF33" s="656"/>
      <c r="DG33" s="656"/>
      <c r="DH33" s="656"/>
      <c r="DI33" s="656"/>
      <c r="DJ33" s="656"/>
      <c r="DK33" s="657"/>
      <c r="DL33" s="632">
        <v>2413516</v>
      </c>
      <c r="DM33" s="656"/>
      <c r="DN33" s="656"/>
      <c r="DO33" s="656"/>
      <c r="DP33" s="656"/>
      <c r="DQ33" s="656"/>
      <c r="DR33" s="656"/>
      <c r="DS33" s="656"/>
      <c r="DT33" s="656"/>
      <c r="DU33" s="656"/>
      <c r="DV33" s="657"/>
      <c r="DW33" s="628">
        <v>47.9</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172193</v>
      </c>
      <c r="S34" s="624"/>
      <c r="T34" s="624"/>
      <c r="U34" s="624"/>
      <c r="V34" s="624"/>
      <c r="W34" s="624"/>
      <c r="X34" s="624"/>
      <c r="Y34" s="625"/>
      <c r="Z34" s="626">
        <v>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1304413</v>
      </c>
      <c r="CS34" s="624"/>
      <c r="CT34" s="624"/>
      <c r="CU34" s="624"/>
      <c r="CV34" s="624"/>
      <c r="CW34" s="624"/>
      <c r="CX34" s="624"/>
      <c r="CY34" s="625"/>
      <c r="CZ34" s="628">
        <v>15.7</v>
      </c>
      <c r="DA34" s="653"/>
      <c r="DB34" s="653"/>
      <c r="DC34" s="658"/>
      <c r="DD34" s="632">
        <v>1019484</v>
      </c>
      <c r="DE34" s="624"/>
      <c r="DF34" s="624"/>
      <c r="DG34" s="624"/>
      <c r="DH34" s="624"/>
      <c r="DI34" s="624"/>
      <c r="DJ34" s="624"/>
      <c r="DK34" s="625"/>
      <c r="DL34" s="632">
        <v>802585</v>
      </c>
      <c r="DM34" s="624"/>
      <c r="DN34" s="624"/>
      <c r="DO34" s="624"/>
      <c r="DP34" s="624"/>
      <c r="DQ34" s="624"/>
      <c r="DR34" s="624"/>
      <c r="DS34" s="624"/>
      <c r="DT34" s="624"/>
      <c r="DU34" s="624"/>
      <c r="DV34" s="625"/>
      <c r="DW34" s="628">
        <v>15.9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440305</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328501</v>
      </c>
      <c r="CS35" s="656"/>
      <c r="CT35" s="656"/>
      <c r="CU35" s="656"/>
      <c r="CV35" s="656"/>
      <c r="CW35" s="656"/>
      <c r="CX35" s="656"/>
      <c r="CY35" s="657"/>
      <c r="CZ35" s="628">
        <v>4</v>
      </c>
      <c r="DA35" s="653"/>
      <c r="DB35" s="653"/>
      <c r="DC35" s="658"/>
      <c r="DD35" s="632">
        <v>281617</v>
      </c>
      <c r="DE35" s="656"/>
      <c r="DF35" s="656"/>
      <c r="DG35" s="656"/>
      <c r="DH35" s="656"/>
      <c r="DI35" s="656"/>
      <c r="DJ35" s="656"/>
      <c r="DK35" s="657"/>
      <c r="DL35" s="632">
        <v>250481</v>
      </c>
      <c r="DM35" s="656"/>
      <c r="DN35" s="656"/>
      <c r="DO35" s="656"/>
      <c r="DP35" s="656"/>
      <c r="DQ35" s="656"/>
      <c r="DR35" s="656"/>
      <c r="DS35" s="656"/>
      <c r="DT35" s="656"/>
      <c r="DU35" s="656"/>
      <c r="DV35" s="657"/>
      <c r="DW35" s="628">
        <v>5</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243620</v>
      </c>
      <c r="S36" s="624"/>
      <c r="T36" s="624"/>
      <c r="U36" s="624"/>
      <c r="V36" s="624"/>
      <c r="W36" s="624"/>
      <c r="X36" s="624"/>
      <c r="Y36" s="625"/>
      <c r="Z36" s="626">
        <v>2.9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898708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346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1548349</v>
      </c>
      <c r="CS36" s="624"/>
      <c r="CT36" s="624"/>
      <c r="CU36" s="624"/>
      <c r="CV36" s="624"/>
      <c r="CW36" s="624"/>
      <c r="CX36" s="624"/>
      <c r="CY36" s="625"/>
      <c r="CZ36" s="628">
        <v>18.7</v>
      </c>
      <c r="DA36" s="653"/>
      <c r="DB36" s="653"/>
      <c r="DC36" s="658"/>
      <c r="DD36" s="632">
        <v>1118395</v>
      </c>
      <c r="DE36" s="624"/>
      <c r="DF36" s="624"/>
      <c r="DG36" s="624"/>
      <c r="DH36" s="624"/>
      <c r="DI36" s="624"/>
      <c r="DJ36" s="624"/>
      <c r="DK36" s="625"/>
      <c r="DL36" s="632">
        <v>885432</v>
      </c>
      <c r="DM36" s="624"/>
      <c r="DN36" s="624"/>
      <c r="DO36" s="624"/>
      <c r="DP36" s="624"/>
      <c r="DQ36" s="624"/>
      <c r="DR36" s="624"/>
      <c r="DS36" s="624"/>
      <c r="DT36" s="624"/>
      <c r="DU36" s="624"/>
      <c r="DV36" s="625"/>
      <c r="DW36" s="628">
        <v>17.600000000000001</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91659</v>
      </c>
      <c r="S37" s="624"/>
      <c r="T37" s="624"/>
      <c r="U37" s="624"/>
      <c r="V37" s="624"/>
      <c r="W37" s="624"/>
      <c r="X37" s="624"/>
      <c r="Y37" s="625"/>
      <c r="Z37" s="626">
        <v>1.1000000000000001</v>
      </c>
      <c r="AA37" s="626"/>
      <c r="AB37" s="626"/>
      <c r="AC37" s="626"/>
      <c r="AD37" s="627">
        <v>1321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183992</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-27105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603518</v>
      </c>
      <c r="CS37" s="656"/>
      <c r="CT37" s="656"/>
      <c r="CU37" s="656"/>
      <c r="CV37" s="656"/>
      <c r="CW37" s="656"/>
      <c r="CX37" s="656"/>
      <c r="CY37" s="657"/>
      <c r="CZ37" s="628">
        <v>7.3</v>
      </c>
      <c r="DA37" s="653"/>
      <c r="DB37" s="653"/>
      <c r="DC37" s="658"/>
      <c r="DD37" s="632">
        <v>603518</v>
      </c>
      <c r="DE37" s="656"/>
      <c r="DF37" s="656"/>
      <c r="DG37" s="656"/>
      <c r="DH37" s="656"/>
      <c r="DI37" s="656"/>
      <c r="DJ37" s="656"/>
      <c r="DK37" s="657"/>
      <c r="DL37" s="632">
        <v>600576</v>
      </c>
      <c r="DM37" s="656"/>
      <c r="DN37" s="656"/>
      <c r="DO37" s="656"/>
      <c r="DP37" s="656"/>
      <c r="DQ37" s="656"/>
      <c r="DR37" s="656"/>
      <c r="DS37" s="656"/>
      <c r="DT37" s="656"/>
      <c r="DU37" s="656"/>
      <c r="DV37" s="657"/>
      <c r="DW37" s="628">
        <v>11.9</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518500</v>
      </c>
      <c r="S38" s="624"/>
      <c r="T38" s="624"/>
      <c r="U38" s="624"/>
      <c r="V38" s="624"/>
      <c r="W38" s="624"/>
      <c r="X38" s="624"/>
      <c r="Y38" s="625"/>
      <c r="Z38" s="626">
        <v>6.1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57414</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1611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642168</v>
      </c>
      <c r="CS38" s="624"/>
      <c r="CT38" s="624"/>
      <c r="CU38" s="624"/>
      <c r="CV38" s="624"/>
      <c r="CW38" s="624"/>
      <c r="CX38" s="624"/>
      <c r="CY38" s="625"/>
      <c r="CZ38" s="628">
        <v>7.7</v>
      </c>
      <c r="DA38" s="653"/>
      <c r="DB38" s="653"/>
      <c r="DC38" s="658"/>
      <c r="DD38" s="632">
        <v>547602</v>
      </c>
      <c r="DE38" s="624"/>
      <c r="DF38" s="624"/>
      <c r="DG38" s="624"/>
      <c r="DH38" s="624"/>
      <c r="DI38" s="624"/>
      <c r="DJ38" s="624"/>
      <c r="DK38" s="625"/>
      <c r="DL38" s="632">
        <v>475018</v>
      </c>
      <c r="DM38" s="624"/>
      <c r="DN38" s="624"/>
      <c r="DO38" s="624"/>
      <c r="DP38" s="624"/>
      <c r="DQ38" s="624"/>
      <c r="DR38" s="624"/>
      <c r="DS38" s="624"/>
      <c r="DT38" s="624"/>
      <c r="DU38" s="624"/>
      <c r="DV38" s="625"/>
      <c r="DW38" s="628">
        <v>9.4</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15134</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2435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723652</v>
      </c>
      <c r="CS39" s="656"/>
      <c r="CT39" s="656"/>
      <c r="CU39" s="656"/>
      <c r="CV39" s="656"/>
      <c r="CW39" s="656"/>
      <c r="CX39" s="656"/>
      <c r="CY39" s="657"/>
      <c r="CZ39" s="628">
        <v>8.6999999999999993</v>
      </c>
      <c r="DA39" s="653"/>
      <c r="DB39" s="653"/>
      <c r="DC39" s="658"/>
      <c r="DD39" s="632">
        <v>719741</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9300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70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15500</v>
      </c>
      <c r="CS40" s="624"/>
      <c r="CT40" s="624"/>
      <c r="CU40" s="624"/>
      <c r="CV40" s="624"/>
      <c r="CW40" s="624"/>
      <c r="CX40" s="624"/>
      <c r="CY40" s="625"/>
      <c r="CZ40" s="628">
        <v>0.2</v>
      </c>
      <c r="DA40" s="653"/>
      <c r="DB40" s="653"/>
      <c r="DC40" s="658"/>
      <c r="DD40" s="632">
        <v>15500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8502896</v>
      </c>
      <c r="S41" s="696"/>
      <c r="T41" s="696"/>
      <c r="U41" s="696"/>
      <c r="V41" s="696"/>
      <c r="W41" s="696"/>
      <c r="X41" s="696"/>
      <c r="Y41" s="700"/>
      <c r="Z41" s="701">
        <v>100</v>
      </c>
      <c r="AA41" s="701"/>
      <c r="AB41" s="701"/>
      <c r="AC41" s="701"/>
      <c r="AD41" s="702">
        <v>5033894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123535</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323</v>
      </c>
      <c r="AR42" s="693"/>
      <c r="AS42" s="693"/>
      <c r="AT42" s="693"/>
      <c r="AU42" s="693"/>
      <c r="AV42" s="693"/>
      <c r="AW42" s="693"/>
      <c r="AX42" s="693"/>
      <c r="AY42" s="694"/>
      <c r="AZ42" s="695">
        <v>518633</v>
      </c>
      <c r="BA42" s="696"/>
      <c r="BB42" s="696"/>
      <c r="BC42" s="696"/>
      <c r="BD42" s="682"/>
      <c r="BE42" s="682"/>
      <c r="BF42" s="684"/>
      <c r="BG42" s="675"/>
      <c r="BH42" s="676"/>
      <c r="BI42" s="676"/>
      <c r="BJ42" s="676"/>
      <c r="BK42" s="676"/>
      <c r="BL42" s="212"/>
      <c r="BM42" s="645" t="s">
        <v>339</v>
      </c>
      <c r="BN42" s="645"/>
      <c r="BO42" s="645"/>
      <c r="BP42" s="645"/>
      <c r="BQ42" s="645"/>
      <c r="BR42" s="645"/>
      <c r="BS42" s="645"/>
      <c r="BT42" s="645"/>
      <c r="BU42" s="646"/>
      <c r="BV42" s="695">
        <v>357</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555307</v>
      </c>
      <c r="CS42" s="656"/>
      <c r="CT42" s="656"/>
      <c r="CU42" s="656"/>
      <c r="CV42" s="656"/>
      <c r="CW42" s="656"/>
      <c r="CX42" s="656"/>
      <c r="CY42" s="657"/>
      <c r="CZ42" s="628">
        <v>6.7</v>
      </c>
      <c r="DA42" s="653"/>
      <c r="DB42" s="653"/>
      <c r="DC42" s="658"/>
      <c r="DD42" s="632">
        <v>80102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8019</v>
      </c>
      <c r="CS43" s="656"/>
      <c r="CT43" s="656"/>
      <c r="CU43" s="656"/>
      <c r="CV43" s="656"/>
      <c r="CW43" s="656"/>
      <c r="CX43" s="656"/>
      <c r="CY43" s="657"/>
      <c r="CZ43" s="628">
        <v>0.1</v>
      </c>
      <c r="DA43" s="653"/>
      <c r="DB43" s="653"/>
      <c r="DC43" s="658"/>
      <c r="DD43" s="632">
        <v>8019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344</v>
      </c>
      <c r="CG44" s="621"/>
      <c r="CH44" s="621"/>
      <c r="CI44" s="621"/>
      <c r="CJ44" s="621"/>
      <c r="CK44" s="621"/>
      <c r="CL44" s="621"/>
      <c r="CM44" s="621"/>
      <c r="CN44" s="621"/>
      <c r="CO44" s="621"/>
      <c r="CP44" s="621"/>
      <c r="CQ44" s="622"/>
      <c r="CR44" s="623">
        <v>555307</v>
      </c>
      <c r="CS44" s="624"/>
      <c r="CT44" s="624"/>
      <c r="CU44" s="624"/>
      <c r="CV44" s="624"/>
      <c r="CW44" s="624"/>
      <c r="CX44" s="624"/>
      <c r="CY44" s="625"/>
      <c r="CZ44" s="628">
        <v>6.7</v>
      </c>
      <c r="DA44" s="629"/>
      <c r="DB44" s="629"/>
      <c r="DC44" s="635"/>
      <c r="DD44" s="632">
        <v>80102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33121</v>
      </c>
      <c r="CS45" s="656"/>
      <c r="CT45" s="656"/>
      <c r="CU45" s="656"/>
      <c r="CV45" s="656"/>
      <c r="CW45" s="656"/>
      <c r="CX45" s="656"/>
      <c r="CY45" s="657"/>
      <c r="CZ45" s="628">
        <v>0.4</v>
      </c>
      <c r="DA45" s="653"/>
      <c r="DB45" s="653"/>
      <c r="DC45" s="658"/>
      <c r="DD45" s="632">
        <v>853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347</v>
      </c>
      <c r="CG46" s="621"/>
      <c r="CH46" s="621"/>
      <c r="CI46" s="621"/>
      <c r="CJ46" s="621"/>
      <c r="CK46" s="621"/>
      <c r="CL46" s="621"/>
      <c r="CM46" s="621"/>
      <c r="CN46" s="621"/>
      <c r="CO46" s="621"/>
      <c r="CP46" s="621"/>
      <c r="CQ46" s="622"/>
      <c r="CR46" s="623">
        <v>266253</v>
      </c>
      <c r="CS46" s="624"/>
      <c r="CT46" s="624"/>
      <c r="CU46" s="624"/>
      <c r="CV46" s="624"/>
      <c r="CW46" s="624"/>
      <c r="CX46" s="624"/>
      <c r="CY46" s="625"/>
      <c r="CZ46" s="628">
        <v>3.2</v>
      </c>
      <c r="DA46" s="629"/>
      <c r="DB46" s="629"/>
      <c r="DC46" s="635"/>
      <c r="DD46" s="632">
        <v>72016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348</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8299433</v>
      </c>
      <c r="CS49" s="682"/>
      <c r="CT49" s="682"/>
      <c r="CU49" s="682"/>
      <c r="CV49" s="682"/>
      <c r="CW49" s="682"/>
      <c r="CX49" s="682"/>
      <c r="CY49" s="711"/>
      <c r="CZ49" s="703">
        <v>100</v>
      </c>
      <c r="DA49" s="712"/>
      <c r="DB49" s="712"/>
      <c r="DC49" s="713"/>
      <c r="DD49" s="714">
        <v>6158943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qr1X6ZA8OOHTa445WNPzEOL0v/463HZFJdR0vGJy0BYt1YztNmT+GkwFCeCDiZquMzmTRa89ynK2lafoiJ50g==" saltValue="eNpmFtzBRpgAAMr4SGaBb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6" zoomScale="85" zoomScaleNormal="85" zoomScaleSheetLayoutView="70" workbookViewId="0">
      <selection activeCell="AU82" sqref="AU82:AY82"/>
    </sheetView>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8503</v>
      </c>
      <c r="R7" s="753"/>
      <c r="S7" s="753"/>
      <c r="T7" s="753"/>
      <c r="U7" s="753"/>
      <c r="V7" s="753">
        <v>8300</v>
      </c>
      <c r="W7" s="753"/>
      <c r="X7" s="753"/>
      <c r="Y7" s="753"/>
      <c r="Z7" s="753"/>
      <c r="AA7" s="753">
        <v>203</v>
      </c>
      <c r="AB7" s="753"/>
      <c r="AC7" s="753"/>
      <c r="AD7" s="753"/>
      <c r="AE7" s="754"/>
      <c r="AF7" s="755">
        <v>196</v>
      </c>
      <c r="AG7" s="756"/>
      <c r="AH7" s="756"/>
      <c r="AI7" s="756"/>
      <c r="AJ7" s="757"/>
      <c r="AK7" s="758">
        <v>440305</v>
      </c>
      <c r="AL7" s="759"/>
      <c r="AM7" s="759"/>
      <c r="AN7" s="759"/>
      <c r="AO7" s="759"/>
      <c r="AP7" s="759">
        <v>13914</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566</v>
      </c>
      <c r="BT7" s="747"/>
      <c r="BU7" s="747"/>
      <c r="BV7" s="747"/>
      <c r="BW7" s="747"/>
      <c r="BX7" s="747"/>
      <c r="BY7" s="747"/>
      <c r="BZ7" s="747"/>
      <c r="CA7" s="747"/>
      <c r="CB7" s="747"/>
      <c r="CC7" s="747"/>
      <c r="CD7" s="747"/>
      <c r="CE7" s="747"/>
      <c r="CF7" s="747"/>
      <c r="CG7" s="762"/>
      <c r="CH7" s="743">
        <v>-1</v>
      </c>
      <c r="CI7" s="744"/>
      <c r="CJ7" s="744"/>
      <c r="CK7" s="744"/>
      <c r="CL7" s="745"/>
      <c r="CM7" s="743">
        <v>9</v>
      </c>
      <c r="CN7" s="744"/>
      <c r="CO7" s="744"/>
      <c r="CP7" s="744"/>
      <c r="CQ7" s="745"/>
      <c r="CR7" s="743">
        <v>3</v>
      </c>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567</v>
      </c>
      <c r="BT8" s="774"/>
      <c r="BU8" s="774"/>
      <c r="BV8" s="774"/>
      <c r="BW8" s="774"/>
      <c r="BX8" s="774"/>
      <c r="BY8" s="774"/>
      <c r="BZ8" s="774"/>
      <c r="CA8" s="774"/>
      <c r="CB8" s="774"/>
      <c r="CC8" s="774"/>
      <c r="CD8" s="774"/>
      <c r="CE8" s="774"/>
      <c r="CF8" s="774"/>
      <c r="CG8" s="775"/>
      <c r="CH8" s="776">
        <v>-1</v>
      </c>
      <c r="CI8" s="777"/>
      <c r="CJ8" s="777"/>
      <c r="CK8" s="777"/>
      <c r="CL8" s="778"/>
      <c r="CM8" s="776">
        <v>8</v>
      </c>
      <c r="CN8" s="777"/>
      <c r="CO8" s="777"/>
      <c r="CP8" s="777"/>
      <c r="CQ8" s="778"/>
      <c r="CR8" s="776">
        <v>5</v>
      </c>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375</v>
      </c>
      <c r="B23" s="789" t="s">
        <v>376</v>
      </c>
      <c r="C23" s="790"/>
      <c r="D23" s="790"/>
      <c r="E23" s="790"/>
      <c r="F23" s="790"/>
      <c r="G23" s="790"/>
      <c r="H23" s="790"/>
      <c r="I23" s="790"/>
      <c r="J23" s="790"/>
      <c r="K23" s="790"/>
      <c r="L23" s="790"/>
      <c r="M23" s="790"/>
      <c r="N23" s="790"/>
      <c r="O23" s="790"/>
      <c r="P23" s="791"/>
      <c r="Q23" s="792">
        <v>8503</v>
      </c>
      <c r="R23" s="793"/>
      <c r="S23" s="793"/>
      <c r="T23" s="793"/>
      <c r="U23" s="793"/>
      <c r="V23" s="793">
        <v>8300</v>
      </c>
      <c r="W23" s="793"/>
      <c r="X23" s="793"/>
      <c r="Y23" s="793"/>
      <c r="Z23" s="793"/>
      <c r="AA23" s="793">
        <v>203</v>
      </c>
      <c r="AB23" s="793"/>
      <c r="AC23" s="793"/>
      <c r="AD23" s="793"/>
      <c r="AE23" s="794"/>
      <c r="AF23" s="795">
        <v>196</v>
      </c>
      <c r="AG23" s="793"/>
      <c r="AH23" s="793"/>
      <c r="AI23" s="793"/>
      <c r="AJ23" s="796"/>
      <c r="AK23" s="797"/>
      <c r="AL23" s="798"/>
      <c r="AM23" s="798"/>
      <c r="AN23" s="798"/>
      <c r="AO23" s="798"/>
      <c r="AP23" s="793">
        <v>13914</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387</v>
      </c>
      <c r="C28" s="750"/>
      <c r="D28" s="750"/>
      <c r="E28" s="750"/>
      <c r="F28" s="750"/>
      <c r="G28" s="750"/>
      <c r="H28" s="750"/>
      <c r="I28" s="750"/>
      <c r="J28" s="750"/>
      <c r="K28" s="750"/>
      <c r="L28" s="750"/>
      <c r="M28" s="750"/>
      <c r="N28" s="750"/>
      <c r="O28" s="750"/>
      <c r="P28" s="751"/>
      <c r="Q28" s="822">
        <v>1312</v>
      </c>
      <c r="R28" s="823"/>
      <c r="S28" s="823"/>
      <c r="T28" s="823"/>
      <c r="U28" s="823"/>
      <c r="V28" s="823">
        <v>1312</v>
      </c>
      <c r="W28" s="823"/>
      <c r="X28" s="823"/>
      <c r="Y28" s="823"/>
      <c r="Z28" s="823"/>
      <c r="AA28" s="823">
        <v>0</v>
      </c>
      <c r="AB28" s="823"/>
      <c r="AC28" s="823"/>
      <c r="AD28" s="823"/>
      <c r="AE28" s="824"/>
      <c r="AF28" s="825">
        <v>0</v>
      </c>
      <c r="AG28" s="823"/>
      <c r="AH28" s="823"/>
      <c r="AI28" s="823"/>
      <c r="AJ28" s="826"/>
      <c r="AK28" s="827">
        <v>79</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388</v>
      </c>
      <c r="C29" s="781"/>
      <c r="D29" s="781"/>
      <c r="E29" s="781"/>
      <c r="F29" s="781"/>
      <c r="G29" s="781"/>
      <c r="H29" s="781"/>
      <c r="I29" s="781"/>
      <c r="J29" s="781"/>
      <c r="K29" s="781"/>
      <c r="L29" s="781"/>
      <c r="M29" s="781"/>
      <c r="N29" s="781"/>
      <c r="O29" s="781"/>
      <c r="P29" s="782"/>
      <c r="Q29" s="783">
        <v>179</v>
      </c>
      <c r="R29" s="784"/>
      <c r="S29" s="784"/>
      <c r="T29" s="784"/>
      <c r="U29" s="784"/>
      <c r="V29" s="784">
        <v>179</v>
      </c>
      <c r="W29" s="784"/>
      <c r="X29" s="784"/>
      <c r="Y29" s="784"/>
      <c r="Z29" s="784"/>
      <c r="AA29" s="784" t="s">
        <v>552</v>
      </c>
      <c r="AB29" s="784"/>
      <c r="AC29" s="784"/>
      <c r="AD29" s="784"/>
      <c r="AE29" s="785"/>
      <c r="AF29" s="786" t="s">
        <v>122</v>
      </c>
      <c r="AG29" s="787"/>
      <c r="AH29" s="787"/>
      <c r="AI29" s="787"/>
      <c r="AJ29" s="788"/>
      <c r="AK29" s="834">
        <v>59</v>
      </c>
      <c r="AL29" s="830"/>
      <c r="AM29" s="830"/>
      <c r="AN29" s="830"/>
      <c r="AO29" s="830"/>
      <c r="AP29" s="830">
        <v>54</v>
      </c>
      <c r="AQ29" s="830"/>
      <c r="AR29" s="830"/>
      <c r="AS29" s="830"/>
      <c r="AT29" s="830"/>
      <c r="AU29" s="830">
        <v>14</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389</v>
      </c>
      <c r="C30" s="781"/>
      <c r="D30" s="781"/>
      <c r="E30" s="781"/>
      <c r="F30" s="781"/>
      <c r="G30" s="781"/>
      <c r="H30" s="781"/>
      <c r="I30" s="781"/>
      <c r="J30" s="781"/>
      <c r="K30" s="781"/>
      <c r="L30" s="781"/>
      <c r="M30" s="781"/>
      <c r="N30" s="781"/>
      <c r="O30" s="781"/>
      <c r="P30" s="782"/>
      <c r="Q30" s="783">
        <v>1965</v>
      </c>
      <c r="R30" s="784"/>
      <c r="S30" s="784"/>
      <c r="T30" s="784"/>
      <c r="U30" s="784"/>
      <c r="V30" s="784">
        <v>1950</v>
      </c>
      <c r="W30" s="784"/>
      <c r="X30" s="784"/>
      <c r="Y30" s="784"/>
      <c r="Z30" s="784"/>
      <c r="AA30" s="784">
        <v>15</v>
      </c>
      <c r="AB30" s="784"/>
      <c r="AC30" s="784"/>
      <c r="AD30" s="784"/>
      <c r="AE30" s="785"/>
      <c r="AF30" s="786">
        <v>15</v>
      </c>
      <c r="AG30" s="787"/>
      <c r="AH30" s="787"/>
      <c r="AI30" s="787"/>
      <c r="AJ30" s="788"/>
      <c r="AK30" s="834">
        <v>308</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390</v>
      </c>
      <c r="C31" s="781"/>
      <c r="D31" s="781"/>
      <c r="E31" s="781"/>
      <c r="F31" s="781"/>
      <c r="G31" s="781"/>
      <c r="H31" s="781"/>
      <c r="I31" s="781"/>
      <c r="J31" s="781"/>
      <c r="K31" s="781"/>
      <c r="L31" s="781"/>
      <c r="M31" s="781"/>
      <c r="N31" s="781"/>
      <c r="O31" s="781"/>
      <c r="P31" s="782"/>
      <c r="Q31" s="783">
        <v>172</v>
      </c>
      <c r="R31" s="784"/>
      <c r="S31" s="784"/>
      <c r="T31" s="784"/>
      <c r="U31" s="784"/>
      <c r="V31" s="784">
        <v>168</v>
      </c>
      <c r="W31" s="784"/>
      <c r="X31" s="784"/>
      <c r="Y31" s="784"/>
      <c r="Z31" s="784"/>
      <c r="AA31" s="784">
        <v>4</v>
      </c>
      <c r="AB31" s="784"/>
      <c r="AC31" s="784"/>
      <c r="AD31" s="784"/>
      <c r="AE31" s="785"/>
      <c r="AF31" s="786">
        <v>4</v>
      </c>
      <c r="AG31" s="787"/>
      <c r="AH31" s="787"/>
      <c r="AI31" s="787"/>
      <c r="AJ31" s="788"/>
      <c r="AK31" s="834">
        <v>61</v>
      </c>
      <c r="AL31" s="830"/>
      <c r="AM31" s="830"/>
      <c r="AN31" s="830"/>
      <c r="AO31" s="830"/>
      <c r="AP31" s="830" t="s">
        <v>552</v>
      </c>
      <c r="AQ31" s="830"/>
      <c r="AR31" s="830"/>
      <c r="AS31" s="830"/>
      <c r="AT31" s="830"/>
      <c r="AU31" s="830" t="s">
        <v>552</v>
      </c>
      <c r="AV31" s="830"/>
      <c r="AW31" s="830"/>
      <c r="AX31" s="830"/>
      <c r="AY31" s="830"/>
      <c r="AZ31" s="831" t="s">
        <v>552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391</v>
      </c>
      <c r="C32" s="781"/>
      <c r="D32" s="781"/>
      <c r="E32" s="781"/>
      <c r="F32" s="781"/>
      <c r="G32" s="781"/>
      <c r="H32" s="781"/>
      <c r="I32" s="781"/>
      <c r="J32" s="781"/>
      <c r="K32" s="781"/>
      <c r="L32" s="781"/>
      <c r="M32" s="781"/>
      <c r="N32" s="781"/>
      <c r="O32" s="781"/>
      <c r="P32" s="782"/>
      <c r="Q32" s="783">
        <v>306</v>
      </c>
      <c r="R32" s="784"/>
      <c r="S32" s="784"/>
      <c r="T32" s="784"/>
      <c r="U32" s="784"/>
      <c r="V32" s="784">
        <v>262</v>
      </c>
      <c r="W32" s="784"/>
      <c r="X32" s="784"/>
      <c r="Y32" s="784"/>
      <c r="Z32" s="784"/>
      <c r="AA32" s="784">
        <v>44</v>
      </c>
      <c r="AB32" s="784"/>
      <c r="AC32" s="784"/>
      <c r="AD32" s="784"/>
      <c r="AE32" s="785"/>
      <c r="AF32" s="786">
        <v>129</v>
      </c>
      <c r="AG32" s="787"/>
      <c r="AH32" s="787"/>
      <c r="AI32" s="787"/>
      <c r="AJ32" s="788"/>
      <c r="AK32" s="834">
        <v>15</v>
      </c>
      <c r="AL32" s="830"/>
      <c r="AM32" s="830"/>
      <c r="AN32" s="830"/>
      <c r="AO32" s="830"/>
      <c r="AP32" s="830">
        <v>854</v>
      </c>
      <c r="AQ32" s="830"/>
      <c r="AR32" s="830"/>
      <c r="AS32" s="830"/>
      <c r="AT32" s="830"/>
      <c r="AU32" s="830">
        <v>87</v>
      </c>
      <c r="AV32" s="830"/>
      <c r="AW32" s="830"/>
      <c r="AX32" s="830"/>
      <c r="AY32" s="830"/>
      <c r="AZ32" s="831" t="s">
        <v>552</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393</v>
      </c>
      <c r="C33" s="781"/>
      <c r="D33" s="781"/>
      <c r="E33" s="781"/>
      <c r="F33" s="781"/>
      <c r="G33" s="781"/>
      <c r="H33" s="781"/>
      <c r="I33" s="781"/>
      <c r="J33" s="781"/>
      <c r="K33" s="781"/>
      <c r="L33" s="781"/>
      <c r="M33" s="781"/>
      <c r="N33" s="781"/>
      <c r="O33" s="781"/>
      <c r="P33" s="782"/>
      <c r="Q33" s="783">
        <v>62</v>
      </c>
      <c r="R33" s="784"/>
      <c r="S33" s="784"/>
      <c r="T33" s="784"/>
      <c r="U33" s="784"/>
      <c r="V33" s="784">
        <v>47</v>
      </c>
      <c r="W33" s="784"/>
      <c r="X33" s="784"/>
      <c r="Y33" s="784"/>
      <c r="Z33" s="784"/>
      <c r="AA33" s="784">
        <v>15</v>
      </c>
      <c r="AB33" s="784"/>
      <c r="AC33" s="784"/>
      <c r="AD33" s="784"/>
      <c r="AE33" s="785"/>
      <c r="AF33" s="786">
        <v>3</v>
      </c>
      <c r="AG33" s="787"/>
      <c r="AH33" s="787"/>
      <c r="AI33" s="787"/>
      <c r="AJ33" s="788"/>
      <c r="AK33" s="834">
        <v>36</v>
      </c>
      <c r="AL33" s="830"/>
      <c r="AM33" s="830"/>
      <c r="AN33" s="830"/>
      <c r="AO33" s="830"/>
      <c r="AP33" s="830">
        <v>51</v>
      </c>
      <c r="AQ33" s="830"/>
      <c r="AR33" s="830"/>
      <c r="AS33" s="830"/>
      <c r="AT33" s="830"/>
      <c r="AU33" s="830">
        <v>50</v>
      </c>
      <c r="AV33" s="830"/>
      <c r="AW33" s="830"/>
      <c r="AX33" s="830"/>
      <c r="AY33" s="830"/>
      <c r="AZ33" s="831" t="s">
        <v>552</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394</v>
      </c>
      <c r="C34" s="781"/>
      <c r="D34" s="781"/>
      <c r="E34" s="781"/>
      <c r="F34" s="781"/>
      <c r="G34" s="781"/>
      <c r="H34" s="781"/>
      <c r="I34" s="781"/>
      <c r="J34" s="781"/>
      <c r="K34" s="781"/>
      <c r="L34" s="781"/>
      <c r="M34" s="781"/>
      <c r="N34" s="781"/>
      <c r="O34" s="781"/>
      <c r="P34" s="782"/>
      <c r="Q34" s="783">
        <v>35</v>
      </c>
      <c r="R34" s="784"/>
      <c r="S34" s="784"/>
      <c r="T34" s="784"/>
      <c r="U34" s="784"/>
      <c r="V34" s="784">
        <v>24</v>
      </c>
      <c r="W34" s="784"/>
      <c r="X34" s="784"/>
      <c r="Y34" s="784"/>
      <c r="Z34" s="784"/>
      <c r="AA34" s="784">
        <v>11</v>
      </c>
      <c r="AB34" s="784"/>
      <c r="AC34" s="784"/>
      <c r="AD34" s="784"/>
      <c r="AE34" s="785"/>
      <c r="AF34" s="786">
        <v>2</v>
      </c>
      <c r="AG34" s="787"/>
      <c r="AH34" s="787"/>
      <c r="AI34" s="787"/>
      <c r="AJ34" s="788"/>
      <c r="AK34" s="834">
        <v>21</v>
      </c>
      <c r="AL34" s="830"/>
      <c r="AM34" s="830"/>
      <c r="AN34" s="830"/>
      <c r="AO34" s="830"/>
      <c r="AP34" s="830">
        <v>55</v>
      </c>
      <c r="AQ34" s="830"/>
      <c r="AR34" s="830"/>
      <c r="AS34" s="830"/>
      <c r="AT34" s="830"/>
      <c r="AU34" s="830">
        <v>54</v>
      </c>
      <c r="AV34" s="830"/>
      <c r="AW34" s="830"/>
      <c r="AX34" s="830"/>
      <c r="AY34" s="830"/>
      <c r="AZ34" s="831" t="s">
        <v>552</v>
      </c>
      <c r="BA34" s="831"/>
      <c r="BB34" s="831"/>
      <c r="BC34" s="831"/>
      <c r="BD34" s="831"/>
      <c r="BE34" s="832" t="s">
        <v>392</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375</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154</v>
      </c>
      <c r="AG63" s="844"/>
      <c r="AH63" s="844"/>
      <c r="AI63" s="844"/>
      <c r="AJ63" s="845"/>
      <c r="AK63" s="846"/>
      <c r="AL63" s="841"/>
      <c r="AM63" s="841"/>
      <c r="AN63" s="841"/>
      <c r="AO63" s="841"/>
      <c r="AP63" s="844">
        <v>1014</v>
      </c>
      <c r="AQ63" s="844"/>
      <c r="AR63" s="844"/>
      <c r="AS63" s="844"/>
      <c r="AT63" s="844"/>
      <c r="AU63" s="844">
        <v>205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399</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553</v>
      </c>
      <c r="C68" s="870"/>
      <c r="D68" s="870"/>
      <c r="E68" s="870"/>
      <c r="F68" s="870"/>
      <c r="G68" s="870"/>
      <c r="H68" s="870"/>
      <c r="I68" s="870"/>
      <c r="J68" s="870"/>
      <c r="K68" s="870"/>
      <c r="L68" s="870"/>
      <c r="M68" s="870"/>
      <c r="N68" s="870"/>
      <c r="O68" s="870"/>
      <c r="P68" s="871"/>
      <c r="Q68" s="872">
        <v>6810</v>
      </c>
      <c r="R68" s="866"/>
      <c r="S68" s="866"/>
      <c r="T68" s="866"/>
      <c r="U68" s="866"/>
      <c r="V68" s="866">
        <v>6346</v>
      </c>
      <c r="W68" s="866"/>
      <c r="X68" s="866"/>
      <c r="Y68" s="866"/>
      <c r="Z68" s="866"/>
      <c r="AA68" s="866">
        <v>464</v>
      </c>
      <c r="AB68" s="866"/>
      <c r="AC68" s="866"/>
      <c r="AD68" s="866"/>
      <c r="AE68" s="866"/>
      <c r="AF68" s="866">
        <v>464</v>
      </c>
      <c r="AG68" s="866"/>
      <c r="AH68" s="866"/>
      <c r="AI68" s="866"/>
      <c r="AJ68" s="866"/>
      <c r="AK68" s="866">
        <v>800</v>
      </c>
      <c r="AL68" s="866"/>
      <c r="AM68" s="866"/>
      <c r="AN68" s="866"/>
      <c r="AO68" s="866"/>
      <c r="AP68" s="866"/>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554</v>
      </c>
      <c r="C69" s="874"/>
      <c r="D69" s="874"/>
      <c r="E69" s="874"/>
      <c r="F69" s="874"/>
      <c r="G69" s="874"/>
      <c r="H69" s="874"/>
      <c r="I69" s="874"/>
      <c r="J69" s="874"/>
      <c r="K69" s="874"/>
      <c r="L69" s="874"/>
      <c r="M69" s="874"/>
      <c r="N69" s="874"/>
      <c r="O69" s="874"/>
      <c r="P69" s="875"/>
      <c r="Q69" s="876">
        <v>113</v>
      </c>
      <c r="R69" s="830"/>
      <c r="S69" s="830"/>
      <c r="T69" s="830"/>
      <c r="U69" s="830"/>
      <c r="V69" s="830">
        <v>113</v>
      </c>
      <c r="W69" s="830"/>
      <c r="X69" s="830"/>
      <c r="Y69" s="830"/>
      <c r="Z69" s="830"/>
      <c r="AA69" s="830">
        <v>0</v>
      </c>
      <c r="AB69" s="830"/>
      <c r="AC69" s="830"/>
      <c r="AD69" s="830"/>
      <c r="AE69" s="830"/>
      <c r="AF69" s="830">
        <v>0</v>
      </c>
      <c r="AG69" s="830"/>
      <c r="AH69" s="830"/>
      <c r="AI69" s="830"/>
      <c r="AJ69" s="830"/>
      <c r="AK69" s="830">
        <v>3</v>
      </c>
      <c r="AL69" s="830"/>
      <c r="AM69" s="830"/>
      <c r="AN69" s="830"/>
      <c r="AO69" s="830"/>
      <c r="AP69" s="830"/>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555</v>
      </c>
      <c r="C70" s="874"/>
      <c r="D70" s="874"/>
      <c r="E70" s="874"/>
      <c r="F70" s="874"/>
      <c r="G70" s="874"/>
      <c r="H70" s="874"/>
      <c r="I70" s="874"/>
      <c r="J70" s="874"/>
      <c r="K70" s="874"/>
      <c r="L70" s="874"/>
      <c r="M70" s="874"/>
      <c r="N70" s="874"/>
      <c r="O70" s="874"/>
      <c r="P70" s="875"/>
      <c r="Q70" s="876">
        <v>730</v>
      </c>
      <c r="R70" s="830"/>
      <c r="S70" s="830"/>
      <c r="T70" s="830"/>
      <c r="U70" s="830"/>
      <c r="V70" s="830">
        <v>678</v>
      </c>
      <c r="W70" s="830"/>
      <c r="X70" s="830"/>
      <c r="Y70" s="830"/>
      <c r="Z70" s="830"/>
      <c r="AA70" s="830">
        <v>52</v>
      </c>
      <c r="AB70" s="830"/>
      <c r="AC70" s="830"/>
      <c r="AD70" s="830"/>
      <c r="AE70" s="830"/>
      <c r="AF70" s="830">
        <v>52</v>
      </c>
      <c r="AG70" s="830"/>
      <c r="AH70" s="830"/>
      <c r="AI70" s="830"/>
      <c r="AJ70" s="830"/>
      <c r="AK70" s="830">
        <v>12</v>
      </c>
      <c r="AL70" s="830"/>
      <c r="AM70" s="830"/>
      <c r="AN70" s="830"/>
      <c r="AO70" s="830"/>
      <c r="AP70" s="830"/>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556</v>
      </c>
      <c r="C71" s="874"/>
      <c r="D71" s="874"/>
      <c r="E71" s="874"/>
      <c r="F71" s="874"/>
      <c r="G71" s="874"/>
      <c r="H71" s="874"/>
      <c r="I71" s="874"/>
      <c r="J71" s="874"/>
      <c r="K71" s="874"/>
      <c r="L71" s="874"/>
      <c r="M71" s="874"/>
      <c r="N71" s="874"/>
      <c r="O71" s="874"/>
      <c r="P71" s="875"/>
      <c r="Q71" s="876">
        <v>179787</v>
      </c>
      <c r="R71" s="830"/>
      <c r="S71" s="830"/>
      <c r="T71" s="830"/>
      <c r="U71" s="830"/>
      <c r="V71" s="830">
        <v>174350</v>
      </c>
      <c r="W71" s="830"/>
      <c r="X71" s="830"/>
      <c r="Y71" s="830"/>
      <c r="Z71" s="830"/>
      <c r="AA71" s="830">
        <v>5437</v>
      </c>
      <c r="AB71" s="830"/>
      <c r="AC71" s="830"/>
      <c r="AD71" s="830"/>
      <c r="AE71" s="830"/>
      <c r="AF71" s="830">
        <v>5433</v>
      </c>
      <c r="AG71" s="830"/>
      <c r="AH71" s="830"/>
      <c r="AI71" s="830"/>
      <c r="AJ71" s="830"/>
      <c r="AK71" s="830">
        <v>2748</v>
      </c>
      <c r="AL71" s="830"/>
      <c r="AM71" s="830"/>
      <c r="AN71" s="830"/>
      <c r="AO71" s="830"/>
      <c r="AP71" s="830"/>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557</v>
      </c>
      <c r="C72" s="874"/>
      <c r="D72" s="874"/>
      <c r="E72" s="874"/>
      <c r="F72" s="874"/>
      <c r="G72" s="874"/>
      <c r="H72" s="874"/>
      <c r="I72" s="874"/>
      <c r="J72" s="874"/>
      <c r="K72" s="874"/>
      <c r="L72" s="874"/>
      <c r="M72" s="874"/>
      <c r="N72" s="874"/>
      <c r="O72" s="874"/>
      <c r="P72" s="875"/>
      <c r="Q72" s="876">
        <v>827</v>
      </c>
      <c r="R72" s="830"/>
      <c r="S72" s="830"/>
      <c r="T72" s="830"/>
      <c r="U72" s="830"/>
      <c r="V72" s="830">
        <v>804</v>
      </c>
      <c r="W72" s="830"/>
      <c r="X72" s="830"/>
      <c r="Y72" s="830"/>
      <c r="Z72" s="830"/>
      <c r="AA72" s="830">
        <v>23</v>
      </c>
      <c r="AB72" s="830"/>
      <c r="AC72" s="830"/>
      <c r="AD72" s="830"/>
      <c r="AE72" s="830"/>
      <c r="AF72" s="830">
        <v>23</v>
      </c>
      <c r="AG72" s="830"/>
      <c r="AH72" s="830"/>
      <c r="AI72" s="830"/>
      <c r="AJ72" s="830"/>
      <c r="AK72" s="830">
        <v>30</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558</v>
      </c>
      <c r="C73" s="874"/>
      <c r="D73" s="874"/>
      <c r="E73" s="874"/>
      <c r="F73" s="874"/>
      <c r="G73" s="874"/>
      <c r="H73" s="874"/>
      <c r="I73" s="874"/>
      <c r="J73" s="874"/>
      <c r="K73" s="874"/>
      <c r="L73" s="874"/>
      <c r="M73" s="874"/>
      <c r="N73" s="874"/>
      <c r="O73" s="874"/>
      <c r="P73" s="875"/>
      <c r="Q73" s="876">
        <v>2372</v>
      </c>
      <c r="R73" s="830"/>
      <c r="S73" s="830"/>
      <c r="T73" s="830"/>
      <c r="U73" s="830"/>
      <c r="V73" s="830">
        <v>2302</v>
      </c>
      <c r="W73" s="830"/>
      <c r="X73" s="830"/>
      <c r="Y73" s="830"/>
      <c r="Z73" s="830"/>
      <c r="AA73" s="830">
        <v>70</v>
      </c>
      <c r="AB73" s="830"/>
      <c r="AC73" s="830"/>
      <c r="AD73" s="830"/>
      <c r="AE73" s="830"/>
      <c r="AF73" s="830">
        <v>70</v>
      </c>
      <c r="AG73" s="830"/>
      <c r="AH73" s="830"/>
      <c r="AI73" s="830"/>
      <c r="AJ73" s="830"/>
      <c r="AK73" s="830"/>
      <c r="AL73" s="830"/>
      <c r="AM73" s="830"/>
      <c r="AN73" s="830"/>
      <c r="AO73" s="830"/>
      <c r="AP73" s="830">
        <v>332</v>
      </c>
      <c r="AQ73" s="830"/>
      <c r="AR73" s="830"/>
      <c r="AS73" s="830"/>
      <c r="AT73" s="830"/>
      <c r="AU73" s="830">
        <v>71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559</v>
      </c>
      <c r="C74" s="874"/>
      <c r="D74" s="874"/>
      <c r="E74" s="874"/>
      <c r="F74" s="874"/>
      <c r="G74" s="874"/>
      <c r="H74" s="874"/>
      <c r="I74" s="874"/>
      <c r="J74" s="874"/>
      <c r="K74" s="874"/>
      <c r="L74" s="874"/>
      <c r="M74" s="874"/>
      <c r="N74" s="874"/>
      <c r="O74" s="874"/>
      <c r="P74" s="875"/>
      <c r="Q74" s="876">
        <v>6719</v>
      </c>
      <c r="R74" s="830"/>
      <c r="S74" s="830"/>
      <c r="T74" s="830"/>
      <c r="U74" s="830"/>
      <c r="V74" s="830">
        <v>6537</v>
      </c>
      <c r="W74" s="830"/>
      <c r="X74" s="830"/>
      <c r="Y74" s="830"/>
      <c r="Z74" s="830"/>
      <c r="AA74" s="830">
        <v>182</v>
      </c>
      <c r="AB74" s="830"/>
      <c r="AC74" s="830"/>
      <c r="AD74" s="830"/>
      <c r="AE74" s="830"/>
      <c r="AF74" s="830">
        <v>179</v>
      </c>
      <c r="AG74" s="830"/>
      <c r="AH74" s="830"/>
      <c r="AI74" s="830"/>
      <c r="AJ74" s="830"/>
      <c r="AK74" s="830">
        <v>213</v>
      </c>
      <c r="AL74" s="830"/>
      <c r="AM74" s="830"/>
      <c r="AN74" s="830"/>
      <c r="AO74" s="830"/>
      <c r="AP74" s="830">
        <v>3227</v>
      </c>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560</v>
      </c>
      <c r="C75" s="874"/>
      <c r="D75" s="874"/>
      <c r="E75" s="874"/>
      <c r="F75" s="874"/>
      <c r="G75" s="874"/>
      <c r="H75" s="874"/>
      <c r="I75" s="874"/>
      <c r="J75" s="874"/>
      <c r="K75" s="874"/>
      <c r="L75" s="874"/>
      <c r="M75" s="874"/>
      <c r="N75" s="874"/>
      <c r="O75" s="874"/>
      <c r="P75" s="875"/>
      <c r="Q75" s="877">
        <v>15086</v>
      </c>
      <c r="R75" s="878"/>
      <c r="S75" s="878"/>
      <c r="T75" s="878"/>
      <c r="U75" s="834"/>
      <c r="V75" s="879">
        <v>16846</v>
      </c>
      <c r="W75" s="878"/>
      <c r="X75" s="878"/>
      <c r="Y75" s="878"/>
      <c r="Z75" s="834"/>
      <c r="AA75" s="879">
        <v>-1760</v>
      </c>
      <c r="AB75" s="878"/>
      <c r="AC75" s="878"/>
      <c r="AD75" s="878"/>
      <c r="AE75" s="834"/>
      <c r="AF75" s="879">
        <v>4352</v>
      </c>
      <c r="AG75" s="878"/>
      <c r="AH75" s="878"/>
      <c r="AI75" s="878"/>
      <c r="AJ75" s="834"/>
      <c r="AK75" s="879">
        <v>2243</v>
      </c>
      <c r="AL75" s="878"/>
      <c r="AM75" s="878"/>
      <c r="AN75" s="878"/>
      <c r="AO75" s="834"/>
      <c r="AP75" s="879">
        <v>5522</v>
      </c>
      <c r="AQ75" s="878"/>
      <c r="AR75" s="878"/>
      <c r="AS75" s="878"/>
      <c r="AT75" s="834"/>
      <c r="AU75" s="879">
        <v>101</v>
      </c>
      <c r="AV75" s="878"/>
      <c r="AW75" s="878"/>
      <c r="AX75" s="878"/>
      <c r="AY75" s="834"/>
      <c r="AZ75" s="832" t="s">
        <v>565</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561</v>
      </c>
      <c r="C76" s="874"/>
      <c r="D76" s="874"/>
      <c r="E76" s="874"/>
      <c r="F76" s="874"/>
      <c r="G76" s="874"/>
      <c r="H76" s="874"/>
      <c r="I76" s="874"/>
      <c r="J76" s="874"/>
      <c r="K76" s="874"/>
      <c r="L76" s="874"/>
      <c r="M76" s="874"/>
      <c r="N76" s="874"/>
      <c r="O76" s="874"/>
      <c r="P76" s="875"/>
      <c r="Q76" s="877">
        <v>101</v>
      </c>
      <c r="R76" s="878"/>
      <c r="S76" s="878"/>
      <c r="T76" s="878"/>
      <c r="U76" s="834"/>
      <c r="V76" s="879">
        <v>90</v>
      </c>
      <c r="W76" s="878"/>
      <c r="X76" s="878"/>
      <c r="Y76" s="878"/>
      <c r="Z76" s="834"/>
      <c r="AA76" s="879">
        <v>11</v>
      </c>
      <c r="AB76" s="878"/>
      <c r="AC76" s="878"/>
      <c r="AD76" s="878"/>
      <c r="AE76" s="834"/>
      <c r="AF76" s="879">
        <v>11</v>
      </c>
      <c r="AG76" s="878"/>
      <c r="AH76" s="878"/>
      <c r="AI76" s="878"/>
      <c r="AJ76" s="834"/>
      <c r="AK76" s="879">
        <v>5</v>
      </c>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562</v>
      </c>
      <c r="C77" s="874"/>
      <c r="D77" s="874"/>
      <c r="E77" s="874"/>
      <c r="F77" s="874"/>
      <c r="G77" s="874"/>
      <c r="H77" s="874"/>
      <c r="I77" s="874"/>
      <c r="J77" s="874"/>
      <c r="K77" s="874"/>
      <c r="L77" s="874"/>
      <c r="M77" s="874"/>
      <c r="N77" s="874"/>
      <c r="O77" s="874"/>
      <c r="P77" s="875"/>
      <c r="Q77" s="877">
        <v>268</v>
      </c>
      <c r="R77" s="878"/>
      <c r="S77" s="878"/>
      <c r="T77" s="878"/>
      <c r="U77" s="834"/>
      <c r="V77" s="879">
        <v>257</v>
      </c>
      <c r="W77" s="878"/>
      <c r="X77" s="878"/>
      <c r="Y77" s="878"/>
      <c r="Z77" s="834"/>
      <c r="AA77" s="879">
        <v>11</v>
      </c>
      <c r="AB77" s="878"/>
      <c r="AC77" s="878"/>
      <c r="AD77" s="878"/>
      <c r="AE77" s="834"/>
      <c r="AF77" s="879">
        <v>11</v>
      </c>
      <c r="AG77" s="878"/>
      <c r="AH77" s="878"/>
      <c r="AI77" s="878"/>
      <c r="AJ77" s="834"/>
      <c r="AK77" s="879">
        <v>18</v>
      </c>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563</v>
      </c>
      <c r="C78" s="874"/>
      <c r="D78" s="874"/>
      <c r="E78" s="874"/>
      <c r="F78" s="874"/>
      <c r="G78" s="874"/>
      <c r="H78" s="874"/>
      <c r="I78" s="874"/>
      <c r="J78" s="874"/>
      <c r="K78" s="874"/>
      <c r="L78" s="874"/>
      <c r="M78" s="874"/>
      <c r="N78" s="874"/>
      <c r="O78" s="874"/>
      <c r="P78" s="875"/>
      <c r="Q78" s="876">
        <v>861</v>
      </c>
      <c r="R78" s="830"/>
      <c r="S78" s="830"/>
      <c r="T78" s="830"/>
      <c r="U78" s="830"/>
      <c r="V78" s="830">
        <v>782</v>
      </c>
      <c r="W78" s="830"/>
      <c r="X78" s="830"/>
      <c r="Y78" s="830"/>
      <c r="Z78" s="830"/>
      <c r="AA78" s="830">
        <v>79</v>
      </c>
      <c r="AB78" s="830"/>
      <c r="AC78" s="830"/>
      <c r="AD78" s="830"/>
      <c r="AE78" s="830"/>
      <c r="AF78" s="830">
        <v>79</v>
      </c>
      <c r="AG78" s="830"/>
      <c r="AH78" s="830"/>
      <c r="AI78" s="830"/>
      <c r="AJ78" s="830"/>
      <c r="AK78" s="830"/>
      <c r="AL78" s="830"/>
      <c r="AM78" s="830"/>
      <c r="AN78" s="830"/>
      <c r="AO78" s="830"/>
      <c r="AP78" s="830">
        <v>31</v>
      </c>
      <c r="AQ78" s="830"/>
      <c r="AR78" s="830"/>
      <c r="AS78" s="830"/>
      <c r="AT78" s="830"/>
      <c r="AU78" s="830">
        <v>0</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564</v>
      </c>
      <c r="C79" s="874"/>
      <c r="D79" s="874"/>
      <c r="E79" s="874"/>
      <c r="F79" s="874"/>
      <c r="G79" s="874"/>
      <c r="H79" s="874"/>
      <c r="I79" s="874"/>
      <c r="J79" s="874"/>
      <c r="K79" s="874"/>
      <c r="L79" s="874"/>
      <c r="M79" s="874"/>
      <c r="N79" s="874"/>
      <c r="O79" s="874"/>
      <c r="P79" s="875"/>
      <c r="Q79" s="876">
        <v>9</v>
      </c>
      <c r="R79" s="830"/>
      <c r="S79" s="830"/>
      <c r="T79" s="830"/>
      <c r="U79" s="830"/>
      <c r="V79" s="830">
        <v>6</v>
      </c>
      <c r="W79" s="830"/>
      <c r="X79" s="830"/>
      <c r="Y79" s="830"/>
      <c r="Z79" s="830"/>
      <c r="AA79" s="830">
        <v>3</v>
      </c>
      <c r="AB79" s="830"/>
      <c r="AC79" s="830"/>
      <c r="AD79" s="830"/>
      <c r="AE79" s="830"/>
      <c r="AF79" s="830">
        <v>3</v>
      </c>
      <c r="AG79" s="830"/>
      <c r="AH79" s="830"/>
      <c r="AI79" s="830"/>
      <c r="AJ79" s="830"/>
      <c r="AK79" s="830">
        <v>2</v>
      </c>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375</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10677</v>
      </c>
      <c r="AG88" s="844"/>
      <c r="AH88" s="844"/>
      <c r="AI88" s="844"/>
      <c r="AJ88" s="844"/>
      <c r="AK88" s="841"/>
      <c r="AL88" s="841"/>
      <c r="AM88" s="841"/>
      <c r="AN88" s="841"/>
      <c r="AO88" s="841"/>
      <c r="AP88" s="844">
        <v>9112</v>
      </c>
      <c r="AQ88" s="844"/>
      <c r="AR88" s="844"/>
      <c r="AS88" s="844"/>
      <c r="AT88" s="844"/>
      <c r="AU88" s="844">
        <v>172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1222431</v>
      </c>
      <c r="AB110" s="900"/>
      <c r="AC110" s="900"/>
      <c r="AD110" s="900"/>
      <c r="AE110" s="901"/>
      <c r="AF110" s="902">
        <v>1214979</v>
      </c>
      <c r="AG110" s="900"/>
      <c r="AH110" s="900"/>
      <c r="AI110" s="900"/>
      <c r="AJ110" s="901"/>
      <c r="AK110" s="902">
        <v>1254450</v>
      </c>
      <c r="AL110" s="900"/>
      <c r="AM110" s="900"/>
      <c r="AN110" s="900"/>
      <c r="AO110" s="901"/>
      <c r="AP110" s="903">
        <v>30.2</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13929768</v>
      </c>
      <c r="BR110" s="931"/>
      <c r="BS110" s="931"/>
      <c r="BT110" s="931"/>
      <c r="BU110" s="931"/>
      <c r="BV110" s="931">
        <v>14605456</v>
      </c>
      <c r="BW110" s="931"/>
      <c r="BX110" s="931"/>
      <c r="BY110" s="931"/>
      <c r="BZ110" s="931"/>
      <c r="CA110" s="931">
        <v>13914362</v>
      </c>
      <c r="CB110" s="931"/>
      <c r="CC110" s="931"/>
      <c r="CD110" s="931"/>
      <c r="CE110" s="931"/>
      <c r="CF110" s="944">
        <v>334.9</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v>181911</v>
      </c>
      <c r="CB111" s="926"/>
      <c r="CC111" s="926"/>
      <c r="CD111" s="926"/>
      <c r="CE111" s="926"/>
      <c r="CF111" s="920">
        <v>4.4000000000000004</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351386</v>
      </c>
      <c r="BR112" s="926"/>
      <c r="BS112" s="926"/>
      <c r="BT112" s="926"/>
      <c r="BU112" s="926"/>
      <c r="BV112" s="926">
        <v>280104</v>
      </c>
      <c r="BW112" s="926"/>
      <c r="BX112" s="926"/>
      <c r="BY112" s="926"/>
      <c r="BZ112" s="926"/>
      <c r="CA112" s="926">
        <v>206211</v>
      </c>
      <c r="CB112" s="926"/>
      <c r="CC112" s="926"/>
      <c r="CD112" s="926"/>
      <c r="CE112" s="926"/>
      <c r="CF112" s="920">
        <v>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v>181911</v>
      </c>
      <c r="DR112" s="926"/>
      <c r="DS112" s="926"/>
      <c r="DT112" s="926"/>
      <c r="DU112" s="926"/>
      <c r="DV112" s="927">
        <v>4.4000000000000004</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69550</v>
      </c>
      <c r="AB113" s="938"/>
      <c r="AC113" s="938"/>
      <c r="AD113" s="938"/>
      <c r="AE113" s="939"/>
      <c r="AF113" s="940">
        <v>67007</v>
      </c>
      <c r="AG113" s="938"/>
      <c r="AH113" s="938"/>
      <c r="AI113" s="938"/>
      <c r="AJ113" s="939"/>
      <c r="AK113" s="940">
        <v>58784</v>
      </c>
      <c r="AL113" s="938"/>
      <c r="AM113" s="938"/>
      <c r="AN113" s="938"/>
      <c r="AO113" s="939"/>
      <c r="AP113" s="941">
        <v>1.4</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105374</v>
      </c>
      <c r="BR113" s="926"/>
      <c r="BS113" s="926"/>
      <c r="BT113" s="926"/>
      <c r="BU113" s="926"/>
      <c r="BV113" s="926">
        <v>96160</v>
      </c>
      <c r="BW113" s="926"/>
      <c r="BX113" s="926"/>
      <c r="BY113" s="926"/>
      <c r="BZ113" s="926"/>
      <c r="CA113" s="926">
        <v>171838</v>
      </c>
      <c r="CB113" s="926"/>
      <c r="CC113" s="926"/>
      <c r="CD113" s="926"/>
      <c r="CE113" s="926"/>
      <c r="CF113" s="920">
        <v>4.0999999999999996</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19607</v>
      </c>
      <c r="AB114" s="959"/>
      <c r="AC114" s="959"/>
      <c r="AD114" s="959"/>
      <c r="AE114" s="960"/>
      <c r="AF114" s="961">
        <v>22979</v>
      </c>
      <c r="AG114" s="959"/>
      <c r="AH114" s="959"/>
      <c r="AI114" s="959"/>
      <c r="AJ114" s="960"/>
      <c r="AK114" s="961">
        <v>19577</v>
      </c>
      <c r="AL114" s="959"/>
      <c r="AM114" s="959"/>
      <c r="AN114" s="959"/>
      <c r="AO114" s="960"/>
      <c r="AP114" s="962">
        <v>0.5</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1017484</v>
      </c>
      <c r="BR114" s="926"/>
      <c r="BS114" s="926"/>
      <c r="BT114" s="926"/>
      <c r="BU114" s="926"/>
      <c r="BV114" s="926">
        <v>1005875</v>
      </c>
      <c r="BW114" s="926"/>
      <c r="BX114" s="926"/>
      <c r="BY114" s="926"/>
      <c r="BZ114" s="926"/>
      <c r="CA114" s="926">
        <v>997646</v>
      </c>
      <c r="CB114" s="926"/>
      <c r="CC114" s="926"/>
      <c r="CD114" s="926"/>
      <c r="CE114" s="926"/>
      <c r="CF114" s="920">
        <v>24</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419</v>
      </c>
      <c r="AB115" s="938"/>
      <c r="AC115" s="938"/>
      <c r="AD115" s="938"/>
      <c r="AE115" s="939"/>
      <c r="AF115" s="940">
        <v>14190</v>
      </c>
      <c r="AG115" s="938"/>
      <c r="AH115" s="938"/>
      <c r="AI115" s="938"/>
      <c r="AJ115" s="939"/>
      <c r="AK115" s="940">
        <v>14190</v>
      </c>
      <c r="AL115" s="938"/>
      <c r="AM115" s="938"/>
      <c r="AN115" s="938"/>
      <c r="AO115" s="939"/>
      <c r="AP115" s="941">
        <v>0.3</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1277</v>
      </c>
      <c r="AB116" s="959"/>
      <c r="AC116" s="959"/>
      <c r="AD116" s="959"/>
      <c r="AE116" s="960"/>
      <c r="AF116" s="961">
        <v>1147</v>
      </c>
      <c r="AG116" s="959"/>
      <c r="AH116" s="959"/>
      <c r="AI116" s="959"/>
      <c r="AJ116" s="960"/>
      <c r="AK116" s="961">
        <v>228</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1313284</v>
      </c>
      <c r="AB117" s="979"/>
      <c r="AC117" s="979"/>
      <c r="AD117" s="979"/>
      <c r="AE117" s="980"/>
      <c r="AF117" s="981">
        <v>1320302</v>
      </c>
      <c r="AG117" s="979"/>
      <c r="AH117" s="979"/>
      <c r="AI117" s="979"/>
      <c r="AJ117" s="980"/>
      <c r="AK117" s="981">
        <v>1347229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15404012</v>
      </c>
      <c r="BR119" s="1000"/>
      <c r="BS119" s="1000"/>
      <c r="BT119" s="1000"/>
      <c r="BU119" s="1000"/>
      <c r="BV119" s="1000">
        <v>15987595</v>
      </c>
      <c r="BW119" s="1000"/>
      <c r="BX119" s="1000"/>
      <c r="BY119" s="1000"/>
      <c r="BZ119" s="1000"/>
      <c r="CA119" s="1000">
        <v>15471968</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2669583</v>
      </c>
      <c r="BR120" s="931"/>
      <c r="BS120" s="931"/>
      <c r="BT120" s="931"/>
      <c r="BU120" s="931"/>
      <c r="BV120" s="931">
        <v>3133452</v>
      </c>
      <c r="BW120" s="931"/>
      <c r="BX120" s="931"/>
      <c r="BY120" s="931"/>
      <c r="BZ120" s="931"/>
      <c r="CA120" s="931">
        <v>3417198</v>
      </c>
      <c r="CB120" s="931"/>
      <c r="CC120" s="931"/>
      <c r="CD120" s="931"/>
      <c r="CE120" s="931"/>
      <c r="CF120" s="944">
        <v>82.3</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160481</v>
      </c>
      <c r="DH120" s="931"/>
      <c r="DI120" s="931"/>
      <c r="DJ120" s="931"/>
      <c r="DK120" s="931"/>
      <c r="DL120" s="931">
        <v>118870</v>
      </c>
      <c r="DM120" s="931"/>
      <c r="DN120" s="931"/>
      <c r="DO120" s="931"/>
      <c r="DP120" s="931"/>
      <c r="DQ120" s="931">
        <v>87112</v>
      </c>
      <c r="DR120" s="931"/>
      <c r="DS120" s="931"/>
      <c r="DT120" s="931"/>
      <c r="DU120" s="931"/>
      <c r="DV120" s="932">
        <v>2.1</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419</v>
      </c>
      <c r="AB121" s="959"/>
      <c r="AC121" s="959"/>
      <c r="AD121" s="959"/>
      <c r="AE121" s="960"/>
      <c r="AF121" s="961">
        <v>14190</v>
      </c>
      <c r="AG121" s="959"/>
      <c r="AH121" s="959"/>
      <c r="AI121" s="959"/>
      <c r="AJ121" s="960"/>
      <c r="AK121" s="961">
        <v>14190</v>
      </c>
      <c r="AL121" s="959"/>
      <c r="AM121" s="959"/>
      <c r="AN121" s="959"/>
      <c r="AO121" s="960"/>
      <c r="AP121" s="962">
        <v>0.3</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815582</v>
      </c>
      <c r="BR121" s="926"/>
      <c r="BS121" s="926"/>
      <c r="BT121" s="926"/>
      <c r="BU121" s="926"/>
      <c r="BV121" s="926">
        <v>766237</v>
      </c>
      <c r="BW121" s="926"/>
      <c r="BX121" s="926"/>
      <c r="BY121" s="926"/>
      <c r="BZ121" s="926"/>
      <c r="CA121" s="926">
        <v>741923</v>
      </c>
      <c r="CB121" s="926"/>
      <c r="CC121" s="926"/>
      <c r="CD121" s="926"/>
      <c r="CE121" s="926"/>
      <c r="CF121" s="920">
        <v>17.899999999999999</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78076</v>
      </c>
      <c r="DH121" s="926"/>
      <c r="DI121" s="926"/>
      <c r="DJ121" s="926"/>
      <c r="DK121" s="926"/>
      <c r="DL121" s="926">
        <v>69856</v>
      </c>
      <c r="DM121" s="926"/>
      <c r="DN121" s="926"/>
      <c r="DO121" s="926"/>
      <c r="DP121" s="926"/>
      <c r="DQ121" s="926">
        <v>54269</v>
      </c>
      <c r="DR121" s="926"/>
      <c r="DS121" s="926"/>
      <c r="DT121" s="926"/>
      <c r="DU121" s="926"/>
      <c r="DV121" s="927">
        <v>1.3</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9329963</v>
      </c>
      <c r="BR122" s="1000"/>
      <c r="BS122" s="1000"/>
      <c r="BT122" s="1000"/>
      <c r="BU122" s="1000"/>
      <c r="BV122" s="1000">
        <v>9398152</v>
      </c>
      <c r="BW122" s="1000"/>
      <c r="BX122" s="1000"/>
      <c r="BY122" s="1000"/>
      <c r="BZ122" s="1000"/>
      <c r="CA122" s="1000">
        <v>9442743</v>
      </c>
      <c r="CB122" s="1000"/>
      <c r="CC122" s="1000"/>
      <c r="CD122" s="1000"/>
      <c r="CE122" s="1000"/>
      <c r="CF122" s="1017">
        <v>227.3</v>
      </c>
      <c r="CG122" s="1018"/>
      <c r="CH122" s="1018"/>
      <c r="CI122" s="1018"/>
      <c r="CJ122" s="1018"/>
      <c r="CK122" s="1009"/>
      <c r="CL122" s="1010"/>
      <c r="CM122" s="1010"/>
      <c r="CN122" s="1010"/>
      <c r="CO122" s="1011"/>
      <c r="CP122" s="1019" t="s">
        <v>393</v>
      </c>
      <c r="CQ122" s="1020"/>
      <c r="CR122" s="1020"/>
      <c r="CS122" s="1020"/>
      <c r="CT122" s="1020"/>
      <c r="CU122" s="1020"/>
      <c r="CV122" s="1020"/>
      <c r="CW122" s="1020"/>
      <c r="CX122" s="1020"/>
      <c r="CY122" s="1020"/>
      <c r="CZ122" s="1020"/>
      <c r="DA122" s="1020"/>
      <c r="DB122" s="1020"/>
      <c r="DC122" s="1020"/>
      <c r="DD122" s="1020"/>
      <c r="DE122" s="1020"/>
      <c r="DF122" s="1021"/>
      <c r="DG122" s="925">
        <v>90698</v>
      </c>
      <c r="DH122" s="926"/>
      <c r="DI122" s="926"/>
      <c r="DJ122" s="926"/>
      <c r="DK122" s="926"/>
      <c r="DL122" s="926">
        <v>74246</v>
      </c>
      <c r="DM122" s="926"/>
      <c r="DN122" s="926"/>
      <c r="DO122" s="926"/>
      <c r="DP122" s="926"/>
      <c r="DQ122" s="926">
        <v>50484</v>
      </c>
      <c r="DR122" s="926"/>
      <c r="DS122" s="926"/>
      <c r="DT122" s="926"/>
      <c r="DU122" s="926"/>
      <c r="DV122" s="927">
        <v>1.2</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12815128</v>
      </c>
      <c r="BR123" s="1064"/>
      <c r="BS123" s="1064"/>
      <c r="BT123" s="1064"/>
      <c r="BU123" s="1064"/>
      <c r="BV123" s="1064">
        <v>13297841</v>
      </c>
      <c r="BW123" s="1064"/>
      <c r="BX123" s="1064"/>
      <c r="BY123" s="1064"/>
      <c r="BZ123" s="1064"/>
      <c r="CA123" s="1064">
        <v>13601864</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v>22131</v>
      </c>
      <c r="DH123" s="959"/>
      <c r="DI123" s="959"/>
      <c r="DJ123" s="959"/>
      <c r="DK123" s="960"/>
      <c r="DL123" s="961">
        <v>17632</v>
      </c>
      <c r="DM123" s="959"/>
      <c r="DN123" s="959"/>
      <c r="DO123" s="959"/>
      <c r="DP123" s="960"/>
      <c r="DQ123" s="961">
        <v>14346</v>
      </c>
      <c r="DR123" s="959"/>
      <c r="DS123" s="959"/>
      <c r="DT123" s="959"/>
      <c r="DU123" s="960"/>
      <c r="DV123" s="962">
        <v>0.3</v>
      </c>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64.599999999999994</v>
      </c>
      <c r="BR124" s="1027"/>
      <c r="BS124" s="1027"/>
      <c r="BT124" s="1027"/>
      <c r="BU124" s="1027"/>
      <c r="BV124" s="1027">
        <v>66.2</v>
      </c>
      <c r="BW124" s="1027"/>
      <c r="BX124" s="1027"/>
      <c r="BY124" s="1027"/>
      <c r="BZ124" s="1027"/>
      <c r="CA124" s="1027">
        <v>45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69652</v>
      </c>
      <c r="AB128" s="1046"/>
      <c r="AC128" s="1046"/>
      <c r="AD128" s="1046"/>
      <c r="AE128" s="1047"/>
      <c r="AF128" s="1048">
        <v>65901</v>
      </c>
      <c r="AG128" s="1046"/>
      <c r="AH128" s="1046"/>
      <c r="AI128" s="1046"/>
      <c r="AJ128" s="1047"/>
      <c r="AK128" s="1048">
        <v>73995</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14.99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4847078</v>
      </c>
      <c r="AB129" s="959"/>
      <c r="AC129" s="959"/>
      <c r="AD129" s="959"/>
      <c r="AE129" s="960"/>
      <c r="AF129" s="961">
        <v>4891707</v>
      </c>
      <c r="AG129" s="959"/>
      <c r="AH129" s="959"/>
      <c r="AI129" s="959"/>
      <c r="AJ129" s="960"/>
      <c r="AK129" s="961">
        <v>5009361</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19.989999999999998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843922</v>
      </c>
      <c r="AB130" s="959"/>
      <c r="AC130" s="959"/>
      <c r="AD130" s="959"/>
      <c r="AE130" s="960"/>
      <c r="AF130" s="961">
        <v>829547</v>
      </c>
      <c r="AG130" s="959"/>
      <c r="AH130" s="959"/>
      <c r="AI130" s="959"/>
      <c r="AJ130" s="960"/>
      <c r="AK130" s="961">
        <v>854792</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4003156</v>
      </c>
      <c r="AB131" s="986"/>
      <c r="AC131" s="986"/>
      <c r="AD131" s="986"/>
      <c r="AE131" s="987"/>
      <c r="AF131" s="985">
        <v>4062160</v>
      </c>
      <c r="AG131" s="986"/>
      <c r="AH131" s="986"/>
      <c r="AI131" s="986"/>
      <c r="AJ131" s="987"/>
      <c r="AK131" s="985">
        <v>4154569</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45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9.9848719359999993</v>
      </c>
      <c r="AB132" s="1097"/>
      <c r="AC132" s="1097"/>
      <c r="AD132" s="1097"/>
      <c r="AE132" s="1098"/>
      <c r="AF132" s="1099">
        <v>10.45881994</v>
      </c>
      <c r="AG132" s="1097"/>
      <c r="AH132" s="1097"/>
      <c r="AI132" s="1097"/>
      <c r="AJ132" s="1098"/>
      <c r="AK132" s="1099">
        <v>10.07185102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10.6</v>
      </c>
      <c r="AB133" s="1080"/>
      <c r="AC133" s="1080"/>
      <c r="AD133" s="1080"/>
      <c r="AE133" s="1081"/>
      <c r="AF133" s="1079">
        <v>10.3</v>
      </c>
      <c r="AG133" s="1080"/>
      <c r="AH133" s="1080"/>
      <c r="AI133" s="1080"/>
      <c r="AJ133" s="1081"/>
      <c r="AK133" s="1079">
        <v>10.1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adcTSPdWqk4jOI7kykKxhArC0Yjfsm1MID06IguiEpmJs/rEbUtaH6UlsHqGUK5AzCAWkhQowtTAfWgEYkh5Q==" saltValue="8IjeQ5Pmg1rVeiLZFi8+j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B23" zoomScaleNormal="85" zoomScaleSheetLayoutView="100" workbookViewId="0">
      <selection activeCell="AR95" sqref="AR95"/>
    </sheetView>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475</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ikI2p2FE+yqF2L4gNoVhT3m2VcQZYV5AuaZqVNO7fp6VdTRrzq6iajzsdjK1u2X3loNTtQ+u1N5wZa83s5iNQ==" saltValue="rtT3CCVeN4T+7l49pF3mV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L68" zoomScaleNormal="100" zoomScaleSheetLayoutView="55" workbookViewId="0">
      <selection activeCell="DI89" sqref="DI89"/>
    </sheetView>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TuwwDZE3v0s4KGXpcQzLrzap03YzfkJJEn8iGKnJU5wFLXrTmIF9eSLdtiP5A1WJ2ShUKbjrJhYc9502ksxCnw==" saltValue="+gDGI/LHaPG5pCM7H/Rzp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987619</v>
      </c>
      <c r="AP9" s="269">
        <v>104876</v>
      </c>
      <c r="AQ9" s="270">
        <v>186275</v>
      </c>
      <c r="AR9" s="271">
        <v>-43.7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478481</v>
      </c>
      <c r="AP10" s="272">
        <v>50810</v>
      </c>
      <c r="AQ10" s="273">
        <v>28060</v>
      </c>
      <c r="AR10" s="274">
        <v>81.099999999999994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8145</v>
      </c>
      <c r="AP11" s="272">
        <v>865</v>
      </c>
      <c r="AQ11" s="273">
        <v>7123</v>
      </c>
      <c r="AR11" s="274">
        <v>-87.9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57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67166</v>
      </c>
      <c r="AP13" s="272">
        <v>7132</v>
      </c>
      <c r="AQ13" s="273">
        <v>6435</v>
      </c>
      <c r="AR13" s="274">
        <v>10.8</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8019</v>
      </c>
      <c r="AP14" s="272">
        <v>852</v>
      </c>
      <c r="AQ14" s="273">
        <v>3786</v>
      </c>
      <c r="AR14" s="274">
        <v>-77.5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-66463</v>
      </c>
      <c r="AP15" s="272">
        <v>-7058</v>
      </c>
      <c r="AQ15" s="273">
        <v>-9323</v>
      </c>
      <c r="AR15" s="274">
        <v>-24.3</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1482967</v>
      </c>
      <c r="AP16" s="272">
        <v>157478</v>
      </c>
      <c r="AQ16" s="273">
        <v>222412</v>
      </c>
      <c r="AR16" s="274">
        <v>-29.2</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11.15</v>
      </c>
      <c r="AP21" s="286">
        <v>17.59</v>
      </c>
      <c r="AQ21" s="287">
        <v>-6.44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94.9</v>
      </c>
      <c r="AP22" s="291">
        <v>95.9</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1254450</v>
      </c>
      <c r="AP32" s="300">
        <v>133211</v>
      </c>
      <c r="AQ32" s="301">
        <v>124581</v>
      </c>
      <c r="AR32" s="302">
        <v>6.9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v>76</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163</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58784</v>
      </c>
      <c r="AP35" s="300">
        <v>6242</v>
      </c>
      <c r="AQ35" s="301">
        <v>24428</v>
      </c>
      <c r="AR35" s="302">
        <v>-74.400000000000006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19577</v>
      </c>
      <c r="AP36" s="300">
        <v>2079</v>
      </c>
      <c r="AQ36" s="301">
        <v>4294</v>
      </c>
      <c r="AR36" s="302">
        <v>-51.6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14190</v>
      </c>
      <c r="AP37" s="300">
        <v>1507</v>
      </c>
      <c r="AQ37" s="301">
        <v>880</v>
      </c>
      <c r="AR37" s="302">
        <v>71.3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228</v>
      </c>
      <c r="AP38" s="303">
        <v>24</v>
      </c>
      <c r="AQ38" s="304">
        <v>22</v>
      </c>
      <c r="AR38" s="292">
        <v>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-73995</v>
      </c>
      <c r="AP39" s="300">
        <v>-7858</v>
      </c>
      <c r="AQ39" s="301">
        <v>-5293</v>
      </c>
      <c r="AR39" s="302">
        <v>48.5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-854792</v>
      </c>
      <c r="AP40" s="300">
        <v>-90771</v>
      </c>
      <c r="AQ40" s="301">
        <v>-99375</v>
      </c>
      <c r="AR40" s="302">
        <v>-8.6999999999999993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418442</v>
      </c>
      <c r="AP41" s="300">
        <v>44435</v>
      </c>
      <c r="AQ41" s="301">
        <v>49775</v>
      </c>
      <c r="AR41" s="302">
        <v>-10.7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995747</v>
      </c>
      <c r="AN51" s="322">
        <v>94223</v>
      </c>
      <c r="AO51" s="323">
        <v>23</v>
      </c>
      <c r="AP51" s="324">
        <v>200194</v>
      </c>
      <c r="AQ51" s="325">
        <v>69.3</v>
      </c>
      <c r="AR51" s="326">
        <v>-46.3</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408694</v>
      </c>
      <c r="AN52" s="330">
        <v>38673</v>
      </c>
      <c r="AO52" s="331">
        <v>55.6</v>
      </c>
      <c r="AP52" s="332">
        <v>106422</v>
      </c>
      <c r="AQ52" s="333">
        <v>112.9</v>
      </c>
      <c r="AR52" s="334">
        <v>-57.3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2720275</v>
      </c>
      <c r="AN53" s="322">
        <v>264670</v>
      </c>
      <c r="AO53" s="323">
        <v>180.9</v>
      </c>
      <c r="AP53" s="324">
        <v>196914</v>
      </c>
      <c r="AQ53" s="325">
        <v>-1.6</v>
      </c>
      <c r="AR53" s="326">
        <v>182.5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1516376</v>
      </c>
      <c r="AN54" s="330">
        <v>147536</v>
      </c>
      <c r="AO54" s="331">
        <v>281.5</v>
      </c>
      <c r="AP54" s="332">
        <v>98966</v>
      </c>
      <c r="AQ54" s="333">
        <v>-7</v>
      </c>
      <c r="AR54" s="334">
        <v>288.5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1382880</v>
      </c>
      <c r="AN55" s="322">
        <v>138288</v>
      </c>
      <c r="AO55" s="323">
        <v>-47.8</v>
      </c>
      <c r="AP55" s="324">
        <v>204757</v>
      </c>
      <c r="AQ55" s="325">
        <v>4</v>
      </c>
      <c r="AR55" s="326">
        <v>-51.8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1067524</v>
      </c>
      <c r="AN56" s="330">
        <v>106752</v>
      </c>
      <c r="AO56" s="331">
        <v>-27.6</v>
      </c>
      <c r="AP56" s="332">
        <v>106071</v>
      </c>
      <c r="AQ56" s="333">
        <v>7.2</v>
      </c>
      <c r="AR56" s="334">
        <v>-34.799999999999997</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1855069</v>
      </c>
      <c r="AN57" s="322">
        <v>192335</v>
      </c>
      <c r="AO57" s="323">
        <v>39.1</v>
      </c>
      <c r="AP57" s="324">
        <v>194971</v>
      </c>
      <c r="AQ57" s="325">
        <v>-4.8</v>
      </c>
      <c r="AR57" s="326">
        <v>43.9</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1404550</v>
      </c>
      <c r="AN58" s="330">
        <v>145625</v>
      </c>
      <c r="AO58" s="331">
        <v>36.4</v>
      </c>
      <c r="AP58" s="332">
        <v>105966</v>
      </c>
      <c r="AQ58" s="333">
        <v>-0.1</v>
      </c>
      <c r="AR58" s="334">
        <v>36.5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555307</v>
      </c>
      <c r="AN59" s="322">
        <v>58969</v>
      </c>
      <c r="AO59" s="323">
        <v>-69.3</v>
      </c>
      <c r="AP59" s="324">
        <v>224172</v>
      </c>
      <c r="AQ59" s="325">
        <v>15</v>
      </c>
      <c r="AR59" s="326">
        <v>-84.3</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266253</v>
      </c>
      <c r="AN60" s="330">
        <v>28274</v>
      </c>
      <c r="AO60" s="331">
        <v>-80.599999999999994</v>
      </c>
      <c r="AP60" s="332">
        <v>117611</v>
      </c>
      <c r="AQ60" s="333">
        <v>11</v>
      </c>
      <c r="AR60" s="334">
        <v>-91.6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1501856</v>
      </c>
      <c r="AN61" s="337">
        <v>149697</v>
      </c>
      <c r="AO61" s="338">
        <v>25.2</v>
      </c>
      <c r="AP61" s="339">
        <v>204202</v>
      </c>
      <c r="AQ61" s="340">
        <v>16.399999999999999</v>
      </c>
      <c r="AR61" s="326">
        <v>8.8000000000000007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932679</v>
      </c>
      <c r="AN62" s="330">
        <v>93372</v>
      </c>
      <c r="AO62" s="331">
        <v>53.1</v>
      </c>
      <c r="AP62" s="332">
        <v>107007</v>
      </c>
      <c r="AQ62" s="333">
        <v>24.8</v>
      </c>
      <c r="AR62" s="334">
        <v>28.3</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namEvFH7morfL6NWR29GJ3SIt+Qent5ZFFcK8MmFYObXbjKDLNZqI3Bm1+OPVWWFV+w0f6yRDAQRHj+ca5maJg==" saltValue="lvms/4cM8xO7Eex0ULJE9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115" zoomScaleNormal="115" zoomScaleSheetLayoutView="55" workbookViewId="0">
      <selection activeCell="CN104" sqref="CN104"/>
    </sheetView>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9ug5dMhvwgQ2Z716JlZLebGxoHP4u7dMBzmIquG5tItYkzSKWPgG/riKLjd33GOKqdWnum+qrpFFip6PR9kQKQ==" saltValue="YlyHxYH5QEGtiOFg1k6O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1" zoomScale="85" zoomScaleNormal="85" zoomScaleSheetLayoutView="55" workbookViewId="0">
      <selection activeCell="BI101" sqref="BI101"/>
    </sheetView>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7hp8o4e8Vf9JEl+R3OmehK5eQCFcBwFZUsNdMNk5ke7kMJpjWOWzFuRY/QSlltZoxx7+jaB47v0Xo8COhywdbQ==" saltValue="5FuK7ldwmabzKN/EPgEg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85" zoomScaleNormal="85" zoomScaleSheetLayoutView="100" workbookViewId="0">
      <selection activeCell="P49" sqref="P49"/>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40.270000000000003</v>
      </c>
      <c r="G47" s="12">
        <v>48.81</v>
      </c>
      <c r="H47" s="12">
        <v>52.47</v>
      </c>
      <c r="I47" s="12">
        <v>57.9</v>
      </c>
      <c r="J47" s="13">
        <v>61.67</v>
      </c>
    </row>
    <row r="48" spans="2:10" ht="57.75" customHeight="1" x14ac:dyDescent="0.2">
      <c r="B48" s="14"/>
      <c r="C48" s="1141" t="s">
        <v>4</v>
      </c>
      <c r="D48" s="1141"/>
      <c r="E48" s="1142"/>
      <c r="F48" s="15">
        <v>2.6</v>
      </c>
      <c r="G48" s="16">
        <v>4.97</v>
      </c>
      <c r="H48" s="16">
        <v>5.07</v>
      </c>
      <c r="I48" s="16">
        <v>4.96</v>
      </c>
      <c r="J48" s="17">
        <v>3.91</v>
      </c>
    </row>
    <row r="49" spans="2:10" ht="57.75" customHeight="1" thickBot="1" x14ac:dyDescent="0.25">
      <c r="B49" s="18"/>
      <c r="C49" s="1143" t="s">
        <v>5</v>
      </c>
      <c r="D49" s="1143"/>
      <c r="E49" s="1144"/>
      <c r="F49" s="19">
        <v>5.62</v>
      </c>
      <c r="G49" s="20">
        <v>12.89</v>
      </c>
      <c r="H49" s="20">
        <v>3.19</v>
      </c>
      <c r="I49" s="20">
        <v>5.85</v>
      </c>
      <c r="J49" s="21">
        <v>4.2</v>
      </c>
    </row>
    <row r="50" spans="2:10" ht="13" x14ac:dyDescent="0.2"/>
  </sheetData>
  <sheetProtection algorithmName="SHA-512" hashValue="BAUygS7WTW/5iwqGG8DLzRSGHYuOSblqIl74h/TAIplK9+v4x4HOaY6e6jVoND/MhdN+QITrREV7NYFUm6sgMg==" saltValue="pRb8Aa86/u0I/3DnAbje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2025N027</cp:lastModifiedBy>
  <cp:lastPrinted>2026-03-11T00:00:08Z</cp:lastPrinted>
  <dcterms:created xsi:type="dcterms:W3CDTF">2026-02-23T04:25:46Z</dcterms:created>
  <dcterms:modified xsi:type="dcterms:W3CDTF">2026-03-18T01:45:42Z</dcterms:modified>
  <cp:category/>
</cp:coreProperties>
</file>