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2019T024\Desktop\Ｒ５財政状況資料集\"/>
    </mc:Choice>
  </mc:AlternateContent>
  <bookViews>
    <workbookView xWindow="0" yWindow="0" windowWidth="17280" windowHeight="8028" tabRatio="853" firstSheet="7" activeTab="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AF88" i="12"/>
  <c r="AA77" i="12" l="1"/>
  <c r="AA76" i="12"/>
  <c r="AA75" i="12"/>
  <c r="AA74" i="12"/>
  <c r="AA73" i="12"/>
  <c r="AA72" i="12"/>
  <c r="AA71" i="12"/>
  <c r="AA70" i="12"/>
  <c r="AA69" i="12"/>
  <c r="AA68" i="12"/>
  <c r="AU63" i="12" l="1"/>
  <c r="AP63" i="12"/>
  <c r="AF63" i="12" l="1"/>
  <c r="AF23" i="12"/>
  <c r="AP23" i="12"/>
  <c r="AA23" i="12"/>
  <c r="V23" i="12"/>
  <c r="Q23" i="12"/>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<sst xmlns="http://schemas.openxmlformats.org/spreadsheetml/2006/main" count="1077" uniqueCount="560">
  <si>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</si>
  <si>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</si>
  <si>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</si>
  <si>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</si>
  <si>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</si>
  <si>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</si>
  <si>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</si>
  <si>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</si>
  <si>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</si>
  <si>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</si>
  <si>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</si>
  <si>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</si>
  <si>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</si>
  <si>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</si>
  <si>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</si>
  <si>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</si>
  <si>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</si>
  <si>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</si>
  <si>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</si>
  <si>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</si>
  <si>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</si>
  <si>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</si>
  <si>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</si>
  <si>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</si>
  <si>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</si>
  <si>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</si>
  <si>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</si>
  <si>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</si>
  <si>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</si>
  <si>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</si>
  <si>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</si>
  <si>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</si>
  <si>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</si>
  <si>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</si>
  <si>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</si>
  <si>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</si>
  <si>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</si>
  <si>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</si>
  <si>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</si>
  <si>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</si>
  <si>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</si>
  <si>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</si>
  <si>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</si>
  <si>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</si>
  <si>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</si>
  <si>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</si>
  <si>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</si>
  <si>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</si>
  <si>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</si>
  <si>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(当該欄に積立額が多い上位５基金の基金名を入力して下さい(R05年度末現在))</t>
    <phoneticPr fontId="5"/>
  </si>
  <si>
    <t>(当該欄に積立額が多い上位５基金の基金名を入力して下さい(R05年度末現在))</t>
  </si>
  <si>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</si>
  <si>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</si>
  <si>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</si>
  <si>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</si>
  <si>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</si>
  <si>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</si>
  <si>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</si>
  <si>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</si>
  <si>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</si>
  <si>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</si>
  <si>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</si>
  <si>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</si>
  <si>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</si>
  <si>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</si>
  <si>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</si>
  <si>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</si>
  <si>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</si>
  <si>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</si>
  <si>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</si>
  <si>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</si>
  <si>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</si>
  <si>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</si>
  <si>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</si>
  <si>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</si>
  <si>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</si>
  <si>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</si>
  <si>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</si>
  <si>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</si>
  <si>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</si>
  <si>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</si>
  <si>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</si>
  <si>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</si>
  <si>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</si>
  <si>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</si>
  <si>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</si>
  <si>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</si>
  <si>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</si>
  <si>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</si>
  <si>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</si>
  <si>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</si>
  <si>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</si>
  <si>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</si>
  <si>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</si>
  <si>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</si>
  <si>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</si>
  <si>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中泊町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</si>
  <si>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</si>
  <si>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</si>
  <si>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</si>
  <si>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</si>
  <si>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</si>
  <si>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</si>
  <si>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</si>
  <si>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</si>
  <si>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</si>
  <si>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</si>
  <si>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</si>
  <si>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</si>
  <si>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</si>
  <si>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</si>
  <si>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</si>
  <si>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</si>
  <si>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</si>
  <si>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</si>
  <si>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</si>
  <si>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</si>
  <si>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</si>
  <si>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</si>
  <si>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</si>
  <si>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</si>
  <si>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</si>
  <si>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</si>
  <si>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</si>
  <si>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</si>
  <si>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</si>
  <si>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</si>
  <si>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</si>
  <si>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</si>
  <si>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</si>
  <si>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</si>
  <si>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</si>
  <si>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</si>
  <si>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</si>
  <si>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</si>
  <si>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</si>
  <si>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</si>
  <si>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</si>
  <si>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</si>
  <si>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</si>
  <si>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</si>
  <si>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</si>
  <si>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</si>
  <si>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-3.6</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</si>
  <si>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</si>
  <si>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</si>
  <si>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</si>
  <si>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</si>
  <si>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</si>
  <si>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</si>
  <si>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</si>
  <si>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</si>
  <si>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</si>
  <si>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</si>
  <si>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</si>
  <si>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</si>
  <si>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</si>
  <si>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</si>
  <si>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</si>
  <si>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</si>
  <si>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</si>
  <si>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</si>
  <si>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</si>
  <si>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</si>
  <si>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</si>
  <si>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</si>
  <si>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</si>
  <si>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</si>
  <si>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</si>
  <si>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</si>
  <si>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</si>
  <si>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</si>
  <si>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</si>
  <si>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</si>
  <si>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</si>
  <si>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</si>
  <si>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</si>
  <si>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</si>
  <si>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</si>
  <si>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</si>
  <si>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</si>
  <si>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</si>
  <si>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</si>
  <si>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</si>
  <si>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</si>
  <si>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</si>
  <si>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</si>
  <si>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</si>
  <si>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</si>
  <si>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</si>
  <si>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</si>
  <si>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</si>
  <si>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</si>
  <si>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</si>
  <si>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</si>
  <si>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</si>
  <si>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</si>
  <si>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</si>
  <si>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</si>
  <si>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</si>
  <si>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</si>
  <si>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</si>
  <si>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</si>
  <si>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</si>
  <si>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青森県中泊町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</si>
  <si>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</si>
  <si>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</si>
  <si>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</si>
  <si>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</si>
  <si>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</si>
  <si>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</si>
  <si>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</si>
  <si>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</si>
  <si>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</si>
  <si>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</si>
  <si>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</si>
  <si>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</si>
  <si>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</si>
  <si>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</si>
  <si>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</si>
  <si>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</si>
  <si>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</si>
  <si>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</si>
  <si>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</si>
  <si>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</si>
  <si>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</si>
  <si>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</si>
  <si>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</si>
  <si>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</si>
  <si>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</si>
  <si>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</si>
  <si>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</si>
  <si>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</si>
  <si>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</si>
  <si>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</si>
  <si>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</si>
  <si>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</si>
  <si>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</si>
  <si>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</si>
  <si>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</si>
  <si>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</si>
  <si>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</si>
  <si>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</si>
  <si>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</si>
  <si>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</si>
  <si>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</si>
  <si>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</si>
  <si>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</si>
  <si>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</si>
  <si>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</si>
  <si>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</si>
  <si>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</si>
  <si>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</si>
  <si>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</si>
  <si>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</si>
  <si>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</si>
  <si>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</si>
  <si>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</si>
  <si>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</si>
  <si>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</si>
  <si>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</si>
  <si>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</si>
  <si>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</si>
  <si>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</si>
  <si>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</si>
  <si>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</si>
  <si>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</si>
  <si>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</si>
  <si>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</si>
  <si>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</si>
  <si>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</si>
  <si>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</si>
  <si>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</si>
  <si>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</si>
  <si>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</si>
  <si>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</si>
  <si>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</si>
  <si>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</si>
  <si>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</si>
  <si>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</si>
  <si>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</si>
  <si>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</si>
  <si>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</si>
  <si>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</si>
  <si>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</si>
  <si>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</si>
  <si>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</si>
  <si>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</si>
  <si>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</si>
  <si>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</si>
  <si>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</si>
  <si>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</si>
  <si>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</si>
  <si>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</si>
  <si>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</si>
  <si>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</si>
  <si>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</si>
  <si>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</si>
  <si>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</si>
  <si>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</si>
  <si>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</si>
  <si>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</si>
  <si>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</si>
  <si>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</si>
  <si>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</si>
  <si>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</si>
  <si>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</si>
  <si>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</si>
  <si>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</si>
  <si>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</si>
  <si>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</si>
  <si>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</si>
  <si>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</si>
  <si>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</si>
  <si>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</si>
  <si>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</si>
  <si>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</si>
  <si>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</si>
  <si>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</si>
  <si>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</si>
  <si>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</si>
  <si>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</si>
  <si>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</si>
  <si>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</si>
  <si>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</si>
  <si>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</si>
  <si>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</si>
  <si>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</si>
  <si>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下水道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</si>
  <si>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</si>
  <si>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</si>
  <si>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</si>
  <si>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</si>
  <si>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</si>
  <si>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</si>
  <si>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</si>
  <si>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</si>
  <si>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</si>
  <si>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</si>
  <si>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</si>
  <si>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</si>
  <si>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</si>
  <si>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</si>
  <si>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</si>
  <si>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</si>
  <si>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</si>
  <si>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</si>
  <si>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</si>
  <si>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</si>
  <si>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</si>
  <si>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</si>
  <si>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</si>
  <si>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</si>
  <si>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</si>
  <si>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</si>
  <si>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青森県中泊町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</si>
  <si>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</si>
  <si>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</si>
  <si>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</si>
  <si>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</si>
  <si>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</si>
  <si>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</si>
  <si>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</si>
  <si>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</si>
  <si>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</si>
  <si>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</si>
  <si>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</si>
  <si>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</si>
  <si>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</si>
  <si>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</si>
  <si>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</si>
  <si>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</si>
  <si>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</si>
  <si>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</si>
  <si>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</si>
  <si>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</si>
  <si>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</si>
  <si>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</si>
  <si>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</si>
  <si>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</si>
  <si>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</si>
  <si>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</si>
  <si>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</si>
  <si>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</si>
  <si>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</si>
  <si>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</si>
  <si>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</si>
  <si>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</si>
  <si>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</si>
  <si>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中泊町国民健康保険特別会計（事業勘定）</t>
    <phoneticPr fontId="5"/>
  </si>
  <si>
    <t>中泊町国民健康保険特別会計（診療施設勘定）</t>
    <phoneticPr fontId="5"/>
  </si>
  <si>
    <t>中泊町介護保険事業特別会計</t>
    <phoneticPr fontId="5"/>
  </si>
  <si>
    <t>中泊町後期高齢者医療特別会計</t>
    <phoneticPr fontId="5"/>
  </si>
  <si>
    <t>中泊町水道事業特別会計</t>
    <phoneticPr fontId="5"/>
  </si>
  <si>
    <t>中泊町農業集落排水事業特別会計</t>
    <phoneticPr fontId="5"/>
  </si>
  <si>
    <t>中泊町漁業集落排水事業特別会計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</si>
  <si>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</si>
  <si>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</si>
  <si>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</si>
  <si>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</si>
  <si>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</si>
  <si>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</si>
  <si>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</si>
  <si>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</si>
  <si>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</si>
  <si>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</si>
  <si>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</si>
  <si>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</si>
  <si>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</si>
  <si>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</si>
  <si>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</si>
  <si>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</si>
  <si>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</si>
  <si>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</si>
  <si>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</si>
  <si>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</si>
  <si>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</si>
  <si>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</si>
  <si>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</si>
  <si>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</si>
  <si>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</si>
  <si>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</si>
  <si>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</si>
  <si>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</si>
  <si>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</si>
  <si>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</si>
  <si>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</si>
  <si>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</si>
  <si>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</si>
  <si>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</si>
  <si>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</si>
  <si>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</si>
  <si>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</si>
  <si>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</si>
  <si>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</si>
  <si>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</si>
  <si>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</si>
  <si>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</si>
  <si>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</si>
  <si>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</si>
  <si>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</si>
  <si>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</si>
  <si>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</si>
  <si>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</si>
  <si>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</si>
  <si>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</si>
  <si>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</si>
  <si>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</si>
  <si>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</si>
  <si>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</si>
  <si>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</si>
  <si>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</si>
  <si>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</si>
  <si>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</si>
  <si>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</si>
  <si>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</si>
  <si>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</si>
  <si>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</si>
  <si>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</si>
  <si>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</si>
  <si>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</si>
  <si>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</si>
  <si>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</si>
  <si>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</si>
  <si>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</si>
  <si>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</si>
  <si>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</si>
  <si>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</si>
  <si>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</si>
  <si>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</si>
  <si>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</si>
  <si>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</si>
  <si>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</si>
  <si>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</si>
  <si>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</si>
  <si>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</si>
  <si>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</si>
  <si>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</si>
  <si>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</si>
  <si>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</si>
  <si>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</si>
  <si>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</si>
  <si>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</si>
  <si>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</si>
  <si>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</si>
  <si>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</si>
  <si>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</si>
  <si>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</si>
  <si>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</si>
  <si>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</si>
  <si>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</si>
  <si>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</si>
  <si>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</si>
  <si>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</si>
  <si>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</si>
  <si>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</si>
  <si>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</si>
  <si>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</si>
  <si>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</si>
  <si>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</si>
  <si>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</si>
  <si>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</si>
  <si>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</si>
  <si>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</si>
  <si>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</si>
  <si>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</si>
  <si>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</si>
  <si>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</si>
  <si>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</si>
  <si>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</si>
  <si>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</si>
  <si>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</si>
  <si>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</si>
  <si>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</si>
  <si>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</si>
  <si>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</si>
  <si>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</si>
  <si>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</si>
  <si>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</si>
  <si>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</si>
  <si>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</si>
  <si>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</si>
  <si>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</si>
  <si>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</si>
  <si>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</si>
  <si>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</si>
  <si>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</si>
  <si>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</si>
  <si>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</si>
  <si>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</si>
  <si>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</si>
  <si>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中泊町農業集落排水事業特別会計</t>
  </si>
  <si>
    <t>▲ 0.02</t>
  </si>
  <si>
    <t>中泊町漁業集落排水事業特別会計</t>
  </si>
  <si>
    <t>▲ 0.01</t>
  </si>
  <si>
    <t>一般会計</t>
  </si>
  <si>
    <t>中泊町水道事業特別会計</t>
  </si>
  <si>
    <t>中泊町介護保険事業特別会計</t>
  </si>
  <si>
    <t>中泊町国民健康保険特別会計（事業勘定）</t>
  </si>
  <si>
    <t>中泊町後期高齢者医療特別会計</t>
  </si>
  <si>
    <t>中泊町国民健康保険特別会計（診療施設勘定）</t>
  </si>
  <si>
    <t>その他会計（赤字）</t>
  </si>
  <si>
    <t>その他会計（黒字）</t>
  </si>
  <si>
    <t>R01</t>
    <phoneticPr fontId="5"/>
  </si>
  <si>
    <t>R02</t>
    <phoneticPr fontId="5"/>
  </si>
  <si>
    <t>R03</t>
    <phoneticPr fontId="5"/>
  </si>
  <si>
    <t>R04</t>
    <phoneticPr fontId="5"/>
  </si>
  <si>
    <t>R05</t>
    <phoneticPr fontId="5"/>
  </si>
  <si>
    <t>青森県市町村職員退職手当組合</t>
  </si>
  <si>
    <t>青森県交通災害共済組合</t>
  </si>
  <si>
    <t>青森県後期高齢者医療広域連合(一般会計)</t>
    <rPh sb="15" eb="17">
      <t>イッパン</t>
    </rPh>
    <rPh sb="17" eb="19">
      <t>カイケイ</t>
    </rPh>
    <phoneticPr fontId="5"/>
  </si>
  <si>
    <t>青森県後期高齢者医療広域連合(特別会計)</t>
    <rPh sb="15" eb="17">
      <t>トクベツ</t>
    </rPh>
    <rPh sb="17" eb="19">
      <t>カイケイ</t>
    </rPh>
    <phoneticPr fontId="5"/>
  </si>
  <si>
    <t>青森県市町村総合事務組合</t>
  </si>
  <si>
    <t>五所川原地区消防事務組合</t>
  </si>
  <si>
    <t>つがる西北五広域連合(病院事業会計)</t>
  </si>
  <si>
    <t>つがる西北五広域連合(一般会計)</t>
    <rPh sb="11" eb="13">
      <t>イッパン</t>
    </rPh>
    <rPh sb="13" eb="15">
      <t>カイケイ</t>
    </rPh>
    <phoneticPr fontId="5"/>
  </si>
  <si>
    <t>西北五広域福祉事務組合</t>
  </si>
  <si>
    <t>西北五環境整備事務組合</t>
  </si>
  <si>
    <t>法適用企業</t>
  </si>
  <si>
    <t>法非適用企業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</si>
</sst>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118252</c:v>
                </c:pt>
                <c:pt idx="1">
                  <c:v>200194</c:v>
                </c:pt>
                <c:pt idx="2">
                  <c:v>196914</c:v>
                </c:pt>
                <c:pt idx="3">
                  <c:v>204757</c:v>
                </c:pt>
                <c:pt idx="4">
                  <c:v>194971</c:v>
                </c:pt>
              </c:numCache>
            </c:numRef>
          </c:val>
          <c:smooth val="0"/>
          <c:extLst>
            <c:ext xmlns:c16="http://schemas.microsoft.com/office/drawing/2014/chart" uri="{C3380CC4-5D6E-409C-BE32-E72D297353CC}">
              <c16:uniqueId val="{00000000-A53B-449E-A022-DF0D71AF3AF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76581</c:v>
                </c:pt>
                <c:pt idx="1">
                  <c:v>94223</c:v>
                </c:pt>
                <c:pt idx="2">
                  <c:v>264670</c:v>
                </c:pt>
                <c:pt idx="3">
                  <c:v>138288</c:v>
                </c:pt>
                <c:pt idx="4">
                  <c:v>192335</c:v>
                </c:pt>
              </c:numCache>
            </c:numRef>
          </c:val>
          <c:smooth val="0"/>
          <c:extLst>
            <c:ext xmlns:c16="http://schemas.microsoft.com/office/drawing/2014/chart" uri="{C3380CC4-5D6E-409C-BE32-E72D297353CC}">
              <c16:uniqueId val="{00000001-A53B-449E-A022-DF0D71AF3AF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3.95</c:v>
                </c:pt>
                <c:pt idx="1">
                  <c:v>2.6</c:v>
                </c:pt>
                <c:pt idx="2">
                  <c:v>4.97</c:v>
                </c:pt>
                <c:pt idx="3">
                  <c:v>5.07</c:v>
                </c:pt>
                <c:pt idx="4">
                  <c:v>4.96</c:v>
                </c:pt>
              </c:numCache>
            </c:numRef>
          </c:val>
          <c:extLst>
            <c:ext xmlns:c16="http://schemas.microsoft.com/office/drawing/2014/chart" uri="{C3380CC4-5D6E-409C-BE32-E72D297353CC}">
              <c16:uniqueId val="{00000000-41BA-4C24-80A8-22B973F8811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34.93</c:v>
                </c:pt>
                <c:pt idx="1">
                  <c:v>40.270000000000003</c:v>
                </c:pt>
                <c:pt idx="2">
                  <c:v>48.81</c:v>
                </c:pt>
                <c:pt idx="3">
                  <c:v>52.47</c:v>
                </c:pt>
                <c:pt idx="4">
                  <c:v>57.9</c:v>
                </c:pt>
              </c:numCache>
            </c:numRef>
          </c:val>
          <c:extLst>
            <c:ext xmlns:c16="http://schemas.microsoft.com/office/drawing/2014/chart" uri="{C3380CC4-5D6E-409C-BE32-E72D297353CC}">
              <c16:uniqueId val="{00000001-41BA-4C24-80A8-22B973F8811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1.74</c:v>
                </c:pt>
                <c:pt idx="1">
                  <c:v>5.62</c:v>
                </c:pt>
                <c:pt idx="2">
                  <c:v>12.89</c:v>
                </c:pt>
                <c:pt idx="3">
                  <c:v>3.19</c:v>
                </c:pt>
                <c:pt idx="4">
                  <c:v>5.85</c:v>
                </c:pt>
              </c:numCache>
            </c:numRef>
          </c:val>
          <c:smooth val="0"/>
          <c:extLst>
            <c:ext xmlns:c16="http://schemas.microsoft.com/office/drawing/2014/chart" uri="{C3380CC4-5D6E-409C-BE32-E72D297353CC}">
              <c16:uniqueId val="{00000002-41BA-4C24-80A8-22B973F8811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243-4A31-AAFB-1341FACA75A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243-4A31-AAFB-1341FACA75A9}"/>
            </c:ext>
          </c:extLst>
        </c:ser>
        <c:ser>
          <c:idx val="2"/>
          <c:order val="2"/>
          <c:tx>
            <c:strRef>
              <c:f>データシート!$A$29</c:f>
              <c:strCache>
                <c:ptCount val="1"/>
                <c:pt idx="0">
                  <c:v>中泊町国民健康保険特別会計（診療施設勘定）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243-4A31-AAFB-1341FACA75A9}"/>
            </c:ext>
          </c:extLst>
        </c:ser>
        <c:ser>
          <c:idx val="3"/>
          <c:order val="3"/>
          <c:tx>
            <c:strRef>
              <c:f>データシート!$A$30</c:f>
              <c:strCache>
                <c:ptCount val="1"/>
                <c:pt idx="0">
                  <c:v>中泊町後期高齢者医療特別会計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7.0000000000000007E-2</c:v>
                </c:pt>
                <c:pt idx="2">
                  <c:v>#N/A</c:v>
                </c:pt>
                <c:pt idx="3">
                  <c:v>7.0000000000000007E-2</c:v>
                </c:pt>
                <c:pt idx="4">
                  <c:v>#N/A</c:v>
                </c:pt>
                <c:pt idx="5">
                  <c:v>0.08</c:v>
                </c:pt>
                <c:pt idx="6">
                  <c:v>#N/A</c:v>
                </c:pt>
                <c:pt idx="7">
                  <c:v>7.0000000000000007E-2</c:v>
                </c:pt>
                <c:pt idx="8">
                  <c:v>#N/A</c:v>
                </c:pt>
                <c:pt idx="9">
                  <c:v>0.05</c:v>
                </c:pt>
              </c:numCache>
            </c:numRef>
          </c:val>
          <c:extLst>
            <c:ext xmlns:c16="http://schemas.microsoft.com/office/drawing/2014/chart" uri="{C3380CC4-5D6E-409C-BE32-E72D297353CC}">
              <c16:uniqueId val="{00000003-6243-4A31-AAFB-1341FACA75A9}"/>
            </c:ext>
          </c:extLst>
        </c:ser>
        <c:ser>
          <c:idx val="4"/>
          <c:order val="4"/>
          <c:tx>
            <c:strRef>
              <c:f>データシート!$A$31</c:f>
              <c:strCache>
                <c:ptCount val="1"/>
                <c:pt idx="0">
                  <c:v>中泊町国民健康保険特別会計（事業勘定）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2.61</c:v>
                </c:pt>
                <c:pt idx="2">
                  <c:v>#N/A</c:v>
                </c:pt>
                <c:pt idx="3">
                  <c:v>1.9</c:v>
                </c:pt>
                <c:pt idx="4">
                  <c:v>#N/A</c:v>
                </c:pt>
                <c:pt idx="5">
                  <c:v>1.48</c:v>
                </c:pt>
                <c:pt idx="6">
                  <c:v>#N/A</c:v>
                </c:pt>
                <c:pt idx="7">
                  <c:v>0.57999999999999996</c:v>
                </c:pt>
                <c:pt idx="8">
                  <c:v>#N/A</c:v>
                </c:pt>
                <c:pt idx="9">
                  <c:v>0.54</c:v>
                </c:pt>
              </c:numCache>
            </c:numRef>
          </c:val>
          <c:extLst>
            <c:ext xmlns:c16="http://schemas.microsoft.com/office/drawing/2014/chart" uri="{C3380CC4-5D6E-409C-BE32-E72D297353CC}">
              <c16:uniqueId val="{00000004-6243-4A31-AAFB-1341FACA75A9}"/>
            </c:ext>
          </c:extLst>
        </c:ser>
        <c:ser>
          <c:idx val="5"/>
          <c:order val="5"/>
          <c:tx>
            <c:strRef>
              <c:f>データシート!$A$32</c:f>
              <c:strCache>
                <c:ptCount val="1"/>
                <c:pt idx="0">
                  <c:v>中泊町介護保険事業特別会計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0.35</c:v>
                </c:pt>
                <c:pt idx="2">
                  <c:v>#N/A</c:v>
                </c:pt>
                <c:pt idx="3">
                  <c:v>0.73</c:v>
                </c:pt>
                <c:pt idx="4">
                  <c:v>#N/A</c:v>
                </c:pt>
                <c:pt idx="5">
                  <c:v>0.76</c:v>
                </c:pt>
                <c:pt idx="6">
                  <c:v>#N/A</c:v>
                </c:pt>
                <c:pt idx="7">
                  <c:v>0.56999999999999995</c:v>
                </c:pt>
                <c:pt idx="8">
                  <c:v>#N/A</c:v>
                </c:pt>
                <c:pt idx="9">
                  <c:v>1.36</c:v>
                </c:pt>
              </c:numCache>
            </c:numRef>
          </c:val>
          <c:extLst>
            <c:ext xmlns:c16="http://schemas.microsoft.com/office/drawing/2014/chart" uri="{C3380CC4-5D6E-409C-BE32-E72D297353CC}">
              <c16:uniqueId val="{00000005-6243-4A31-AAFB-1341FACA75A9}"/>
            </c:ext>
          </c:extLst>
        </c:ser>
        <c:ser>
          <c:idx val="6"/>
          <c:order val="6"/>
          <c:tx>
            <c:strRef>
              <c:f>データシート!$A$33</c:f>
              <c:strCache>
                <c:ptCount val="1"/>
                <c:pt idx="0">
                  <c:v>中泊町水道事業特別会計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5.89</c:v>
                </c:pt>
                <c:pt idx="2">
                  <c:v>#N/A</c:v>
                </c:pt>
                <c:pt idx="3">
                  <c:v>5.29</c:v>
                </c:pt>
                <c:pt idx="4">
                  <c:v>#N/A</c:v>
                </c:pt>
                <c:pt idx="5">
                  <c:v>4.5199999999999996</c:v>
                </c:pt>
                <c:pt idx="6">
                  <c:v>#N/A</c:v>
                </c:pt>
                <c:pt idx="7">
                  <c:v>3.66</c:v>
                </c:pt>
                <c:pt idx="8">
                  <c:v>#N/A</c:v>
                </c:pt>
                <c:pt idx="9">
                  <c:v>2.99</c:v>
                </c:pt>
              </c:numCache>
            </c:numRef>
          </c:val>
          <c:extLst>
            <c:ext xmlns:c16="http://schemas.microsoft.com/office/drawing/2014/chart" uri="{C3380CC4-5D6E-409C-BE32-E72D297353CC}">
              <c16:uniqueId val="{00000006-6243-4A31-AAFB-1341FACA75A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3.94</c:v>
                </c:pt>
                <c:pt idx="2">
                  <c:v>#N/A</c:v>
                </c:pt>
                <c:pt idx="3">
                  <c:v>2.59</c:v>
                </c:pt>
                <c:pt idx="4">
                  <c:v>#N/A</c:v>
                </c:pt>
                <c:pt idx="5">
                  <c:v>4.96</c:v>
                </c:pt>
                <c:pt idx="6">
                  <c:v>#N/A</c:v>
                </c:pt>
                <c:pt idx="7">
                  <c:v>5.0599999999999996</c:v>
                </c:pt>
                <c:pt idx="8">
                  <c:v>#N/A</c:v>
                </c:pt>
                <c:pt idx="9">
                  <c:v>4.95</c:v>
                </c:pt>
              </c:numCache>
            </c:numRef>
          </c:val>
          <c:extLst>
            <c:ext xmlns:c16="http://schemas.microsoft.com/office/drawing/2014/chart" uri="{C3380CC4-5D6E-409C-BE32-E72D297353CC}">
              <c16:uniqueId val="{00000007-6243-4A31-AAFB-1341FACA75A9}"/>
            </c:ext>
          </c:extLst>
        </c:ser>
        <c:ser>
          <c:idx val="8"/>
          <c:order val="8"/>
          <c:tx>
            <c:strRef>
              <c:f>データシート!$A$35</c:f>
              <c:strCache>
                <c:ptCount val="1"/>
                <c:pt idx="0">
                  <c:v>中泊町漁業集落排水事業特別会計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c:v>
                </c:pt>
                <c:pt idx="2">
                  <c:v>#N/A</c:v>
                </c:pt>
                <c:pt idx="3">
                  <c:v>0</c:v>
                </c:pt>
                <c:pt idx="4">
                  <c:v>#N/A</c:v>
                </c:pt>
                <c:pt idx="5">
                  <c:v>0</c:v>
                </c:pt>
                <c:pt idx="6">
                  <c:v>#N/A</c:v>
                </c:pt>
                <c:pt idx="7">
                  <c:v>0.01</c:v>
                </c:pt>
                <c:pt idx="8">
                  <c:v>0.01</c:v>
                </c:pt>
                <c:pt idx="9">
                  <c:v>#N/A</c:v>
                </c:pt>
              </c:numCache>
            </c:numRef>
          </c:val>
          <c:extLst>
            <c:ext xmlns:c16="http://schemas.microsoft.com/office/drawing/2014/chart" uri="{C3380CC4-5D6E-409C-BE32-E72D297353CC}">
              <c16:uniqueId val="{00000008-6243-4A31-AAFB-1341FACA75A9}"/>
            </c:ext>
          </c:extLst>
        </c:ser>
        <c:ser>
          <c:idx val="9"/>
          <c:order val="9"/>
          <c:tx>
            <c:strRef>
              <c:f>データシート!$A$36</c:f>
              <c:strCache>
                <c:ptCount val="1"/>
                <c:pt idx="0">
                  <c:v>中泊町農業集落排水事業特別会計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0.01</c:v>
                </c:pt>
                <c:pt idx="2">
                  <c:v>#N/A</c:v>
                </c:pt>
                <c:pt idx="3">
                  <c:v>0.01</c:v>
                </c:pt>
                <c:pt idx="4">
                  <c:v>#N/A</c:v>
                </c:pt>
                <c:pt idx="5">
                  <c:v>0.01</c:v>
                </c:pt>
                <c:pt idx="6">
                  <c:v>#N/A</c:v>
                </c:pt>
                <c:pt idx="7">
                  <c:v>0.02</c:v>
                </c:pt>
                <c:pt idx="8">
                  <c:v>0.02</c:v>
                </c:pt>
                <c:pt idx="9">
                  <c:v>#N/A</c:v>
                </c:pt>
              </c:numCache>
            </c:numRef>
          </c:val>
          <c:extLst>
            <c:ext xmlns:c16="http://schemas.microsoft.com/office/drawing/2014/chart" uri="{C3380CC4-5D6E-409C-BE32-E72D297353CC}">
              <c16:uniqueId val="{00000009-6243-4A31-AAFB-1341FACA75A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856</c:v>
                </c:pt>
                <c:pt idx="5">
                  <c:v>881</c:v>
                </c:pt>
                <c:pt idx="8">
                  <c:v>873</c:v>
                </c:pt>
                <c:pt idx="11">
                  <c:v>914</c:v>
                </c:pt>
                <c:pt idx="14">
                  <c:v>896</c:v>
                </c:pt>
              </c:numCache>
            </c:numRef>
          </c:val>
          <c:extLst>
            <c:ext xmlns:c16="http://schemas.microsoft.com/office/drawing/2014/chart" uri="{C3380CC4-5D6E-409C-BE32-E72D297353CC}">
              <c16:uniqueId val="{00000000-2889-4574-8E79-BF6391FE380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1</c:v>
                </c:pt>
                <c:pt idx="9">
                  <c:v>1</c:v>
                </c:pt>
                <c:pt idx="12">
                  <c:v>1</c:v>
                </c:pt>
              </c:numCache>
            </c:numRef>
          </c:val>
          <c:extLst>
            <c:ext xmlns:c16="http://schemas.microsoft.com/office/drawing/2014/chart" uri="{C3380CC4-5D6E-409C-BE32-E72D297353CC}">
              <c16:uniqueId val="{00000001-2889-4574-8E79-BF6391FE380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14</c:v>
                </c:pt>
              </c:numCache>
            </c:numRef>
          </c:val>
          <c:extLst>
            <c:ext xmlns:c16="http://schemas.microsoft.com/office/drawing/2014/chart" uri="{C3380CC4-5D6E-409C-BE32-E72D297353CC}">
              <c16:uniqueId val="{00000002-2889-4574-8E79-BF6391FE380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15</c:v>
                </c:pt>
                <c:pt idx="3">
                  <c:v>16</c:v>
                </c:pt>
                <c:pt idx="6">
                  <c:v>21</c:v>
                </c:pt>
                <c:pt idx="9">
                  <c:v>20</c:v>
                </c:pt>
                <c:pt idx="12">
                  <c:v>23</c:v>
                </c:pt>
              </c:numCache>
            </c:numRef>
          </c:val>
          <c:extLst>
            <c:ext xmlns:c16="http://schemas.microsoft.com/office/drawing/2014/chart" uri="{C3380CC4-5D6E-409C-BE32-E72D297353CC}">
              <c16:uniqueId val="{00000003-2889-4574-8E79-BF6391FE380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82</c:v>
                </c:pt>
                <c:pt idx="3">
                  <c:v>82</c:v>
                </c:pt>
                <c:pt idx="6">
                  <c:v>73</c:v>
                </c:pt>
                <c:pt idx="9">
                  <c:v>70</c:v>
                </c:pt>
                <c:pt idx="12">
                  <c:v>67</c:v>
                </c:pt>
              </c:numCache>
            </c:numRef>
          </c:val>
          <c:extLst>
            <c:ext xmlns:c16="http://schemas.microsoft.com/office/drawing/2014/chart" uri="{C3380CC4-5D6E-409C-BE32-E72D297353CC}">
              <c16:uniqueId val="{00000004-2889-4574-8E79-BF6391FE380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889-4574-8E79-BF6391FE380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889-4574-8E79-BF6391FE380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1201</c:v>
                </c:pt>
                <c:pt idx="3">
                  <c:v>1215</c:v>
                </c:pt>
                <c:pt idx="6">
                  <c:v>1217</c:v>
                </c:pt>
                <c:pt idx="9">
                  <c:v>1222</c:v>
                </c:pt>
                <c:pt idx="12">
                  <c:v>1215</c:v>
                </c:pt>
              </c:numCache>
            </c:numRef>
          </c:val>
          <c:extLst>
            <c:ext xmlns:c16="http://schemas.microsoft.com/office/drawing/2014/chart" uri="{C3380CC4-5D6E-409C-BE32-E72D297353CC}">
              <c16:uniqueId val="{00000007-2889-4574-8E79-BF6391FE380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442</c:v>
                </c:pt>
                <c:pt idx="2">
                  <c:v>#N/A</c:v>
                </c:pt>
                <c:pt idx="3">
                  <c:v>#N/A</c:v>
                </c:pt>
                <c:pt idx="4">
                  <c:v>432</c:v>
                </c:pt>
                <c:pt idx="5">
                  <c:v>#N/A</c:v>
                </c:pt>
                <c:pt idx="6">
                  <c:v>#N/A</c:v>
                </c:pt>
                <c:pt idx="7">
                  <c:v>439</c:v>
                </c:pt>
                <c:pt idx="8">
                  <c:v>#N/A</c:v>
                </c:pt>
                <c:pt idx="9">
                  <c:v>#N/A</c:v>
                </c:pt>
                <c:pt idx="10">
                  <c:v>399</c:v>
                </c:pt>
                <c:pt idx="11">
                  <c:v>#N/A</c:v>
                </c:pt>
                <c:pt idx="12">
                  <c:v>#N/A</c:v>
                </c:pt>
                <c:pt idx="13">
                  <c:v>424</c:v>
                </c:pt>
                <c:pt idx="14">
                  <c:v>#N/A</c:v>
                </c:pt>
              </c:numCache>
            </c:numRef>
          </c:val>
          <c:smooth val="0"/>
          <c:extLst>
            <c:ext xmlns:c16="http://schemas.microsoft.com/office/drawing/2014/chart" uri="{C3380CC4-5D6E-409C-BE32-E72D297353CC}">
              <c16:uniqueId val="{00000008-2889-4574-8E79-BF6391FE380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7999</c:v>
                </c:pt>
                <c:pt idx="5">
                  <c:v>7568</c:v>
                </c:pt>
                <c:pt idx="8">
                  <c:v>9276</c:v>
                </c:pt>
                <c:pt idx="11">
                  <c:v>9330</c:v>
                </c:pt>
                <c:pt idx="14">
                  <c:v>9398</c:v>
                </c:pt>
              </c:numCache>
            </c:numRef>
          </c:val>
          <c:extLst>
            <c:ext xmlns:c16="http://schemas.microsoft.com/office/drawing/2014/chart" uri="{C3380CC4-5D6E-409C-BE32-E72D297353CC}">
              <c16:uniqueId val="{00000000-2D28-46F7-8AFF-C9F12A5CCED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895</c:v>
                </c:pt>
                <c:pt idx="5">
                  <c:v>965</c:v>
                </c:pt>
                <c:pt idx="8">
                  <c:v>881</c:v>
                </c:pt>
                <c:pt idx="11">
                  <c:v>816</c:v>
                </c:pt>
                <c:pt idx="14">
                  <c:v>766</c:v>
                </c:pt>
              </c:numCache>
            </c:numRef>
          </c:val>
          <c:extLst>
            <c:ext xmlns:c16="http://schemas.microsoft.com/office/drawing/2014/chart" uri="{C3380CC4-5D6E-409C-BE32-E72D297353CC}">
              <c16:uniqueId val="{00000001-2D28-46F7-8AFF-C9F12A5CCED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1632</c:v>
                </c:pt>
                <c:pt idx="5">
                  <c:v>1957</c:v>
                </c:pt>
                <c:pt idx="8">
                  <c:v>2512</c:v>
                </c:pt>
                <c:pt idx="11">
                  <c:v>2670</c:v>
                </c:pt>
                <c:pt idx="14">
                  <c:v>3133</c:v>
                </c:pt>
              </c:numCache>
            </c:numRef>
          </c:val>
          <c:extLst>
            <c:ext xmlns:c16="http://schemas.microsoft.com/office/drawing/2014/chart" uri="{C3380CC4-5D6E-409C-BE32-E72D297353CC}">
              <c16:uniqueId val="{00000002-2D28-46F7-8AFF-C9F12A5CCED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D28-46F7-8AFF-C9F12A5CCED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D28-46F7-8AFF-C9F12A5CCED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D28-46F7-8AFF-C9F12A5CCED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1150</c:v>
                </c:pt>
                <c:pt idx="3">
                  <c:v>1083</c:v>
                </c:pt>
                <c:pt idx="6">
                  <c:v>1049</c:v>
                </c:pt>
                <c:pt idx="9">
                  <c:v>1017</c:v>
                </c:pt>
                <c:pt idx="12">
                  <c:v>1006</c:v>
                </c:pt>
              </c:numCache>
            </c:numRef>
          </c:val>
          <c:extLst>
            <c:ext xmlns:c16="http://schemas.microsoft.com/office/drawing/2014/chart" uri="{C3380CC4-5D6E-409C-BE32-E72D297353CC}">
              <c16:uniqueId val="{00000006-2D28-46F7-8AFF-C9F12A5CCED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144</c:v>
                </c:pt>
                <c:pt idx="3">
                  <c:v>135</c:v>
                </c:pt>
                <c:pt idx="6">
                  <c:v>122</c:v>
                </c:pt>
                <c:pt idx="9">
                  <c:v>105</c:v>
                </c:pt>
                <c:pt idx="12">
                  <c:v>96</c:v>
                </c:pt>
              </c:numCache>
            </c:numRef>
          </c:val>
          <c:extLst>
            <c:ext xmlns:c16="http://schemas.microsoft.com/office/drawing/2014/chart" uri="{C3380CC4-5D6E-409C-BE32-E72D297353CC}">
              <c16:uniqueId val="{00000007-2D28-46F7-8AFF-C9F12A5CCED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569</c:v>
                </c:pt>
                <c:pt idx="3">
                  <c:v>542</c:v>
                </c:pt>
                <c:pt idx="6">
                  <c:v>429</c:v>
                </c:pt>
                <c:pt idx="9">
                  <c:v>351</c:v>
                </c:pt>
                <c:pt idx="12">
                  <c:v>280</c:v>
                </c:pt>
              </c:numCache>
            </c:numRef>
          </c:val>
          <c:extLst>
            <c:ext xmlns:c16="http://schemas.microsoft.com/office/drawing/2014/chart" uri="{C3380CC4-5D6E-409C-BE32-E72D297353CC}">
              <c16:uniqueId val="{00000008-2D28-46F7-8AFF-C9F12A5CCED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D28-46F7-8AFF-C9F12A5CCED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11946</c:v>
                </c:pt>
                <c:pt idx="3">
                  <c:v>11979</c:v>
                </c:pt>
                <c:pt idx="6">
                  <c:v>13619</c:v>
                </c:pt>
                <c:pt idx="9">
                  <c:v>13930</c:v>
                </c:pt>
                <c:pt idx="12">
                  <c:v>14605</c:v>
                </c:pt>
              </c:numCache>
            </c:numRef>
          </c:val>
          <c:extLst>
            <c:ext xmlns:c16="http://schemas.microsoft.com/office/drawing/2014/chart" uri="{C3380CC4-5D6E-409C-BE32-E72D297353CC}">
              <c16:uniqueId val="{0000000A-2D28-46F7-8AFF-C9F12A5CCED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3283</c:v>
                </c:pt>
                <c:pt idx="2">
                  <c:v>#N/A</c:v>
                </c:pt>
                <c:pt idx="3">
                  <c:v>#N/A</c:v>
                </c:pt>
                <c:pt idx="4">
                  <c:v>3248</c:v>
                </c:pt>
                <c:pt idx="5">
                  <c:v>#N/A</c:v>
                </c:pt>
                <c:pt idx="6">
                  <c:v>#N/A</c:v>
                </c:pt>
                <c:pt idx="7">
                  <c:v>2551</c:v>
                </c:pt>
                <c:pt idx="8">
                  <c:v>#N/A</c:v>
                </c:pt>
                <c:pt idx="9">
                  <c:v>#N/A</c:v>
                </c:pt>
                <c:pt idx="10">
                  <c:v>2589</c:v>
                </c:pt>
                <c:pt idx="11">
                  <c:v>#N/A</c:v>
                </c:pt>
                <c:pt idx="12">
                  <c:v>#N/A</c:v>
                </c:pt>
                <c:pt idx="13">
                  <c:v>2690</c:v>
                </c:pt>
                <c:pt idx="14">
                  <c:v>#N/A</c:v>
                </c:pt>
              </c:numCache>
            </c:numRef>
          </c:val>
          <c:smooth val="0"/>
          <c:extLst>
            <c:ext xmlns:c16="http://schemas.microsoft.com/office/drawing/2014/chart" uri="{C3380CC4-5D6E-409C-BE32-E72D297353CC}">
              <c16:uniqueId val="{0000000B-2D28-46F7-8AFF-C9F12A5CCED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2391</c:v>
                </c:pt>
                <c:pt idx="1">
                  <c:v>2543</c:v>
                </c:pt>
                <c:pt idx="2">
                  <c:v>2832</c:v>
                </c:pt>
              </c:numCache>
            </c:numRef>
          </c:val>
          <c:extLst>
            <c:ext xmlns:c16="http://schemas.microsoft.com/office/drawing/2014/chart" uri="{C3380CC4-5D6E-409C-BE32-E72D297353CC}">
              <c16:uniqueId val="{00000000-08E8-49B7-A88A-F13CE2D6CFA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51</c:v>
                </c:pt>
                <c:pt idx="1">
                  <c:v>51</c:v>
                </c:pt>
                <c:pt idx="2">
                  <c:v>220</c:v>
                </c:pt>
              </c:numCache>
            </c:numRef>
          </c:val>
          <c:extLst>
            <c:ext xmlns:c16="http://schemas.microsoft.com/office/drawing/2014/chart" uri="{C3380CC4-5D6E-409C-BE32-E72D297353CC}">
              <c16:uniqueId val="{00000001-08E8-49B7-A88A-F13CE2D6CFA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733</c:v>
                </c:pt>
                <c:pt idx="1">
                  <c:v>699</c:v>
                </c:pt>
                <c:pt idx="2">
                  <c:v>685</c:v>
                </c:pt>
              </c:numCache>
            </c:numRef>
          </c:val>
          <c:extLst>
            <c:ext xmlns:c16="http://schemas.microsoft.com/office/drawing/2014/chart" uri="{C3380CC4-5D6E-409C-BE32-E72D297353CC}">
              <c16:uniqueId val="{00000002-08E8-49B7-A88A-F13CE2D6CFA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青森県中泊町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決算では、前年度と比較し公債費が微減した。対前年比</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百万円の減となっている。</a:t>
          </a:r>
        </a:p>
        <a:p>
          <a:r>
            <a:rPr kumimoji="1" lang="ja-JP" altLang="en-US" sz="1400">
              <a:latin typeface="ＭＳ ゴシック" pitchFamily="49" charset="-128"/>
              <a:ea typeface="ＭＳ ゴシック" pitchFamily="49" charset="-128"/>
            </a:rPr>
            <a:t>　公債費は近年継続して実施してきた大規模事業に伴い発行した地方債の償還に伴い増加する見込みである。</a:t>
          </a:r>
        </a:p>
        <a:p>
          <a:r>
            <a:rPr kumimoji="1" lang="ja-JP" altLang="en-US" sz="1400">
              <a:latin typeface="ＭＳ ゴシック" pitchFamily="49" charset="-128"/>
              <a:ea typeface="ＭＳ ゴシック" pitchFamily="49" charset="-128"/>
            </a:rPr>
            <a:t>　地方債残高については、基準財政需要額に算入される割合が高い起債を中心に借入れしているが、今後は投資事業の取捨選択に努めるとともに、基金の取崩し等で公債費を抑制し適正化に努める。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青森県中泊町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年度の地方債残高は、総合福祉健康センター建設事業等の実施に伴い発行した地方債の増により、残高は</a:t>
          </a:r>
          <a:r>
            <a:rPr kumimoji="1" lang="en-US" altLang="ja-JP" sz="1400">
              <a:latin typeface="ＭＳ ゴシック" pitchFamily="49" charset="-128"/>
              <a:ea typeface="ＭＳ ゴシック" pitchFamily="49" charset="-128"/>
            </a:rPr>
            <a:t>14,605</a:t>
          </a:r>
          <a:r>
            <a:rPr kumimoji="1" lang="ja-JP" altLang="en-US" sz="1400">
              <a:latin typeface="ＭＳ ゴシック" pitchFamily="49" charset="-128"/>
              <a:ea typeface="ＭＳ ゴシック" pitchFamily="49" charset="-128"/>
            </a:rPr>
            <a:t>百万円（前年度比</a:t>
          </a:r>
          <a:r>
            <a:rPr kumimoji="1" lang="en-US" altLang="ja-JP" sz="1400">
              <a:latin typeface="ＭＳ ゴシック" pitchFamily="49" charset="-128"/>
              <a:ea typeface="ＭＳ ゴシック" pitchFamily="49" charset="-128"/>
            </a:rPr>
            <a:t>675</a:t>
          </a:r>
          <a:r>
            <a:rPr kumimoji="1" lang="ja-JP" altLang="en-US" sz="1400">
              <a:latin typeface="ＭＳ ゴシック" pitchFamily="49" charset="-128"/>
              <a:ea typeface="ＭＳ ゴシック" pitchFamily="49" charset="-128"/>
            </a:rPr>
            <a:t>百万円増）となっている。</a:t>
          </a:r>
        </a:p>
        <a:p>
          <a:r>
            <a:rPr kumimoji="1" lang="ja-JP" altLang="en-US" sz="1400">
              <a:latin typeface="ＭＳ ゴシック" pitchFamily="49" charset="-128"/>
              <a:ea typeface="ＭＳ ゴシック" pitchFamily="49" charset="-128"/>
            </a:rPr>
            <a:t>　一方で、充当可能財源等歳入については、基金が補助事業の活用や事業見直し等の経営努力により</a:t>
          </a:r>
          <a:r>
            <a:rPr kumimoji="1" lang="en-US" altLang="ja-JP" sz="1400">
              <a:latin typeface="ＭＳ ゴシック" pitchFamily="49" charset="-128"/>
              <a:ea typeface="ＭＳ ゴシック" pitchFamily="49" charset="-128"/>
            </a:rPr>
            <a:t>463</a:t>
          </a:r>
          <a:r>
            <a:rPr kumimoji="1" lang="ja-JP" altLang="en-US" sz="1400">
              <a:latin typeface="ＭＳ ゴシック" pitchFamily="49" charset="-128"/>
              <a:ea typeface="ＭＳ ゴシック" pitchFamily="49" charset="-128"/>
            </a:rPr>
            <a:t>百万円の増加となった。また、基準財政需要額への算入率が高い地方債を活用することにより、基準財政需要額算入見込額も高い水準となった。</a:t>
          </a:r>
        </a:p>
        <a:p>
          <a:r>
            <a:rPr kumimoji="1" lang="ja-JP" altLang="en-US" sz="1400">
              <a:latin typeface="ＭＳ ゴシック" pitchFamily="49" charset="-128"/>
              <a:ea typeface="ＭＳ ゴシック" pitchFamily="49" charset="-128"/>
            </a:rPr>
            <a:t>　投資事業の取捨選択に努めるとともに、基金の取崩しによる世代間負担の平準化等を検討しつつ、適正な公債費の管理に努めていく。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青森県中泊町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基金積立は基本的に税収如何にかかわらず、行革、経費節減等の経営努力により捻出したものを計上している。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令和５年度では、基金の太宗を占める財政調整基金は積立取崩の差引きで実質</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百万円の積立増となり、基金全体としても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その他特定目的基金残高については、基金運用益の積立を行いつつ、一部を取り崩して使用している状況で、近年大きな変動はない。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等の不透明な国の動向、突発的な大災害等の不測の事態に備えるため、これまでどおり税収如何にかかわらず、行革、経費節減等の経営努力により捻出したものを継続して積立していく方針である。今後、公共施設の老朽化による維持管理・更新費用の増大が見込まれることから、地方債とのバランスを考慮しながら、適正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合併振興基金：合併に伴う地域の振興及び住民の一体感を醸成する事業の財源に充てるため。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地域福祉基金：高齢者等の福祉の増進に関する事業で、民間の団体に対する補助事業及び町が推進する事業の財源に充てるため。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ふるさと活性化対策基金：農村地域で、生産・生活の場として維持し、地域共同体としての連帯意識を高め、地域の活性化に必要な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集落住民の共同活動を支援するために要する経費の財源に充てるため。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森林環境譲与税基金：森林の整備及びその促進に関する施策の財源に充てるため。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秋元文庫基金：小中学校の図書を購入する財源に充てるため。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合併振興基金：基金運用益を積立てている状況である。今年度は大きな変動はない。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地域福祉基金：基金運用益を積立てている状況。今年度は大きな変動はない。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ふるさと活性化対策基金：基金運用益を積立てている状況。今年度は大きな変動はない。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森林環境譲与税基金：森林環境譲与税を全額積み立てし、一部を取り崩して森林経営管理事業に充てたものの、増となった。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秋元文庫基金：小中学校の図書の購入費用に充てたため減となった。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合併振興基金：合併に伴った新町整備事業の財源として今後も活用していく。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地域福祉基金：高齢者等の福祉の増進に関する事業の財源を確保するため、今後も現状を維持していく。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ふるさと活性化対策基金：農業集落共同活動の推進に関する事業の財源を確保するため、今後も現状を維持していく。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森林環境譲与税基金：計画的に森林管理事業を実施する財源に使用していく。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秋元文庫基金：計画的に小中学校の図書を購入する財源に使用していく。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財政調整基金は、税収如何にかかわらず、行革・経費節減等の経営努力により捻出したものを計上している。令和５年度対前年比較では、財政調整基金残高は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主に地方交付税の減少及び突発的な大災害等の不測の事態備えるため、また緊急的な新規単独事業の即実行に対応するため、継続的に行革・経費節減等の経営努力により捻出したものを積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更に今後は、公共施設の老朽化による維持管理・更新費用の増大が見込まれることから、地方債とのバランスを考慮しながら、適正に活用していく。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年度の起債償還のピークに併せて償還額の平準化を目論んでおり、基金運用益を積立てている状況であるため、前年度と比較し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想定外の繰上償還が生じた場合の財源を確保するため、今後も現況を維持していく。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青森県中泊町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9,645
9,580
216.34
10,063,308
9,819,688
242,454
4,891,707
14,605,456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66.2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a:t>
          </a:r>
          <a:r>
            <a:rPr kumimoji="1" lang="en-US" altLang="ja-JP" sz="1300">
              <a:latin typeface="ＭＳ Ｐゴシック" panose="020B0600070205080204" pitchFamily="50" charset="-128"/>
              <a:ea typeface="ＭＳ Ｐゴシック" panose="020B0600070205080204" pitchFamily="50" charset="-128"/>
            </a:rPr>
            <a:t>0.22</a:t>
          </a:r>
          <a:r>
            <a:rPr kumimoji="1" lang="ja-JP" altLang="en-US" sz="1300">
              <a:latin typeface="ＭＳ Ｐゴシック" panose="020B0600070205080204" pitchFamily="50" charset="-128"/>
              <a:ea typeface="ＭＳ Ｐゴシック" panose="020B0600070205080204" pitchFamily="50" charset="-128"/>
            </a:rPr>
            <a:t>と類似団体平均を</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ポイント下回っている。就業人口が減となっている一方で高齢化率は増加しているほか、町の基幹産業である第一次産業の低迷が続いている。</a:t>
          </a:r>
        </a:p>
        <a:p>
          <a:r>
            <a:rPr kumimoji="1" lang="ja-JP" altLang="en-US" sz="1300">
              <a:latin typeface="ＭＳ Ｐゴシック" panose="020B0600070205080204" pitchFamily="50" charset="-128"/>
              <a:ea typeface="ＭＳ Ｐゴシック" panose="020B0600070205080204" pitchFamily="50" charset="-128"/>
            </a:rPr>
            <a:t>　人口減少に合わせた職員数の削減やアウトソーシングによる人件費の削減など歳出の見直しに取り組むとともに、町税の電子決済推進等の徴収対策の強化など歳入の確保を図り財政基盤の強化に引き続き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122061</xdr:rowOff>
    </xdr:from>
    <xdr:to>
      <xdr:col>23</xdr:col>
      <xdr:colOff>133350</xdr:colOff>
      <xdr:row>43</xdr:row>
      <xdr:rowOff>122061</xdr:rowOff>
    </xdr:to>
    <xdr:cxnSp macro="">
      <xdr:nvCxnSpPr>
        <xdr:cNvPr id="68" name="直線コネクタ 67"/>
        <xdr:cNvCxnSpPr/>
      </xdr:nvCxnSpPr>
      <xdr:spPr>
        <a:xfrm>
          <a:off x="4114800" y="74944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122061</xdr:rowOff>
    </xdr:from>
    <xdr:to>
      <xdr:col>19</xdr:col>
      <xdr:colOff>133350</xdr:colOff>
      <xdr:row>43</xdr:row>
      <xdr:rowOff>122061</xdr:rowOff>
    </xdr:to>
    <xdr:cxnSp macro="">
      <xdr:nvCxnSpPr>
        <xdr:cNvPr id="71" name="直線コネクタ 70"/>
        <xdr:cNvCxnSpPr/>
      </xdr:nvCxnSpPr>
      <xdr:spPr>
        <a:xfrm>
          <a:off x="3225800" y="7494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122061</xdr:rowOff>
    </xdr:from>
    <xdr:to>
      <xdr:col>15</xdr:col>
      <xdr:colOff>82550</xdr:colOff>
      <xdr:row>43</xdr:row>
      <xdr:rowOff>122061</xdr:rowOff>
    </xdr:to>
    <xdr:cxnSp macro="">
      <xdr:nvCxnSpPr>
        <xdr:cNvPr id="74" name="直線コネクタ 73"/>
        <xdr:cNvCxnSpPr/>
      </xdr:nvCxnSpPr>
      <xdr:spPr>
        <a:xfrm>
          <a:off x="2336800" y="7494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122061</xdr:rowOff>
    </xdr:from>
    <xdr:to>
      <xdr:col>11</xdr:col>
      <xdr:colOff>31750</xdr:colOff>
      <xdr:row>43</xdr:row>
      <xdr:rowOff>135467</xdr:rowOff>
    </xdr:to>
    <xdr:cxnSp macro="">
      <xdr:nvCxnSpPr>
        <xdr:cNvPr id="77" name="直線コネクタ 76"/>
        <xdr:cNvCxnSpPr/>
      </xdr:nvCxnSpPr>
      <xdr:spPr>
        <a:xfrm flipV="1">
          <a:off x="1447800" y="749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0" name="フローチャート: 判断 79"/>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1" name="テキスト ボックス 80"/>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71261</xdr:rowOff>
    </xdr:from>
    <xdr:to>
      <xdr:col>23</xdr:col>
      <xdr:colOff>184150</xdr:colOff>
      <xdr:row>44</xdr:row>
      <xdr:rowOff>1411</xdr:rowOff>
    </xdr:to>
    <xdr:sp macro="" textlink="">
      <xdr:nvSpPr>
        <xdr:cNvPr id="87" name="楕円 86"/>
        <xdr:cNvSpPr/>
      </xdr:nvSpPr>
      <xdr:spPr>
        <a:xfrm>
          <a:off x="49022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138588</xdr:rowOff>
    </xdr:from>
    <xdr:ext cx="762000" cy="259045"/>
    <xdr:sp macro="" textlink="">
      <xdr:nvSpPr>
        <xdr:cNvPr id="88" name="財政力該当値テキスト"/>
        <xdr:cNvSpPr txBox="1"/>
      </xdr:nvSpPr>
      <xdr:spPr>
        <a:xfrm>
          <a:off x="5041900" y="73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71261</xdr:rowOff>
    </xdr:from>
    <xdr:to>
      <xdr:col>19</xdr:col>
      <xdr:colOff>184150</xdr:colOff>
      <xdr:row>44</xdr:row>
      <xdr:rowOff>1411</xdr:rowOff>
    </xdr:to>
    <xdr:sp macro="" textlink="">
      <xdr:nvSpPr>
        <xdr:cNvPr id="89" name="楕円 88"/>
        <xdr:cNvSpPr/>
      </xdr:nvSpPr>
      <xdr:spPr>
        <a:xfrm>
          <a:off x="4064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157638</xdr:rowOff>
    </xdr:from>
    <xdr:ext cx="736600" cy="259045"/>
    <xdr:sp macro="" textlink="">
      <xdr:nvSpPr>
        <xdr:cNvPr id="90" name="テキスト ボックス 89"/>
        <xdr:cNvSpPr txBox="1"/>
      </xdr:nvSpPr>
      <xdr:spPr>
        <a:xfrm>
          <a:off x="3733800" y="752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71261</xdr:rowOff>
    </xdr:from>
    <xdr:to>
      <xdr:col>15</xdr:col>
      <xdr:colOff>133350</xdr:colOff>
      <xdr:row>44</xdr:row>
      <xdr:rowOff>1411</xdr:rowOff>
    </xdr:to>
    <xdr:sp macro="" textlink="">
      <xdr:nvSpPr>
        <xdr:cNvPr id="91" name="楕円 90"/>
        <xdr:cNvSpPr/>
      </xdr:nvSpPr>
      <xdr:spPr>
        <a:xfrm>
          <a:off x="3175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157638</xdr:rowOff>
    </xdr:from>
    <xdr:ext cx="762000" cy="259045"/>
    <xdr:sp macro="" textlink="">
      <xdr:nvSpPr>
        <xdr:cNvPr id="92" name="テキスト ボックス 91"/>
        <xdr:cNvSpPr txBox="1"/>
      </xdr:nvSpPr>
      <xdr:spPr>
        <a:xfrm>
          <a:off x="2844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71261</xdr:rowOff>
    </xdr:from>
    <xdr:to>
      <xdr:col>11</xdr:col>
      <xdr:colOff>82550</xdr:colOff>
      <xdr:row>44</xdr:row>
      <xdr:rowOff>1411</xdr:rowOff>
    </xdr:to>
    <xdr:sp macro="" textlink="">
      <xdr:nvSpPr>
        <xdr:cNvPr id="93" name="楕円 92"/>
        <xdr:cNvSpPr/>
      </xdr:nvSpPr>
      <xdr:spPr>
        <a:xfrm>
          <a:off x="2286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157638</xdr:rowOff>
    </xdr:from>
    <xdr:ext cx="762000" cy="259045"/>
    <xdr:sp macro="" textlink="">
      <xdr:nvSpPr>
        <xdr:cNvPr id="94" name="テキスト ボックス 93"/>
        <xdr:cNvSpPr txBox="1"/>
      </xdr:nvSpPr>
      <xdr:spPr>
        <a:xfrm>
          <a:off x="1955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5" name="楕円 94"/>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6" name="テキスト ボックス 95"/>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a:t>
          </a:r>
          <a:r>
            <a:rPr kumimoji="1" lang="en-US" altLang="ja-JP" sz="1300">
              <a:latin typeface="ＭＳ Ｐゴシック" panose="020B0600070205080204" pitchFamily="50" charset="-128"/>
              <a:ea typeface="ＭＳ Ｐゴシック" panose="020B0600070205080204" pitchFamily="50" charset="-128"/>
            </a:rPr>
            <a:t>93.1%</a:t>
          </a:r>
          <a:r>
            <a:rPr kumimoji="1" lang="ja-JP" altLang="en-US" sz="1300">
              <a:latin typeface="ＭＳ Ｐゴシック" panose="020B0600070205080204" pitchFamily="50" charset="-128"/>
              <a:ea typeface="ＭＳ Ｐゴシック" panose="020B0600070205080204" pitchFamily="50" charset="-128"/>
            </a:rPr>
            <a:t>と類似団体平均を</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ポイント上回っており、前年決算と比較すると</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今後も経常的経費の抑制に努め、財政の弾力化に努めていく。</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164846</xdr:rowOff>
    </xdr:from>
    <xdr:to>
      <xdr:col>23</xdr:col>
      <xdr:colOff>133350</xdr:colOff>
      <xdr:row>65</xdr:row>
      <xdr:rowOff>41656</xdr:rowOff>
    </xdr:to>
    <xdr:cxnSp macro="">
      <xdr:nvCxnSpPr>
        <xdr:cNvPr id="129" name="直線コネクタ 128"/>
        <xdr:cNvCxnSpPr/>
      </xdr:nvCxnSpPr>
      <xdr:spPr>
        <a:xfrm>
          <a:off x="4114800" y="1113764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0" name="財政構造の弾力性平均値テキスト"/>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87630</xdr:rowOff>
    </xdr:from>
    <xdr:to>
      <xdr:col>19</xdr:col>
      <xdr:colOff>133350</xdr:colOff>
      <xdr:row>64</xdr:row>
      <xdr:rowOff>164846</xdr:rowOff>
    </xdr:to>
    <xdr:cxnSp macro="">
      <xdr:nvCxnSpPr>
        <xdr:cNvPr id="132" name="直線コネクタ 131"/>
        <xdr:cNvCxnSpPr/>
      </xdr:nvCxnSpPr>
      <xdr:spPr>
        <a:xfrm>
          <a:off x="3225800" y="1106043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4" name="テキスト ボックス 133"/>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87630</xdr:rowOff>
    </xdr:from>
    <xdr:to>
      <xdr:col>15</xdr:col>
      <xdr:colOff>82550</xdr:colOff>
      <xdr:row>65</xdr:row>
      <xdr:rowOff>46482</xdr:rowOff>
    </xdr:to>
    <xdr:cxnSp macro="">
      <xdr:nvCxnSpPr>
        <xdr:cNvPr id="135" name="直線コネクタ 134"/>
        <xdr:cNvCxnSpPr/>
      </xdr:nvCxnSpPr>
      <xdr:spPr>
        <a:xfrm flipV="1">
          <a:off x="2336800" y="11060430"/>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37" name="テキスト ボックス 136"/>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46482</xdr:rowOff>
    </xdr:from>
    <xdr:to>
      <xdr:col>11</xdr:col>
      <xdr:colOff>31750</xdr:colOff>
      <xdr:row>65</xdr:row>
      <xdr:rowOff>118872</xdr:rowOff>
    </xdr:to>
    <xdr:cxnSp macro="">
      <xdr:nvCxnSpPr>
        <xdr:cNvPr id="138" name="直線コネクタ 137"/>
        <xdr:cNvCxnSpPr/>
      </xdr:nvCxnSpPr>
      <xdr:spPr>
        <a:xfrm flipV="1">
          <a:off x="1447800" y="1119073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41" name="フローチャート: 判断 140"/>
        <xdr:cNvSpPr/>
      </xdr:nvSpPr>
      <xdr:spPr>
        <a:xfrm>
          <a:off x="1397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163085</xdr:rowOff>
    </xdr:from>
    <xdr:ext cx="762000" cy="259045"/>
    <xdr:sp macro="" textlink="">
      <xdr:nvSpPr>
        <xdr:cNvPr id="142" name="テキスト ボックス 141"/>
        <xdr:cNvSpPr txBox="1"/>
      </xdr:nvSpPr>
      <xdr:spPr>
        <a:xfrm>
          <a:off x="1066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162306</xdr:rowOff>
    </xdr:from>
    <xdr:to>
      <xdr:col>23</xdr:col>
      <xdr:colOff>184150</xdr:colOff>
      <xdr:row>65</xdr:row>
      <xdr:rowOff>92456</xdr:rowOff>
    </xdr:to>
    <xdr:sp macro="" textlink="">
      <xdr:nvSpPr>
        <xdr:cNvPr id="148" name="楕円 147"/>
        <xdr:cNvSpPr/>
      </xdr:nvSpPr>
      <xdr:spPr>
        <a:xfrm>
          <a:off x="49022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134383</xdr:rowOff>
    </xdr:from>
    <xdr:ext cx="762000" cy="259045"/>
    <xdr:sp macro="" textlink="">
      <xdr:nvSpPr>
        <xdr:cNvPr id="149" name="財政構造の弾力性該当値テキスト"/>
        <xdr:cNvSpPr txBox="1"/>
      </xdr:nvSpPr>
      <xdr:spPr>
        <a:xfrm>
          <a:off x="5041900" y="1110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114046</xdr:rowOff>
    </xdr:from>
    <xdr:to>
      <xdr:col>19</xdr:col>
      <xdr:colOff>184150</xdr:colOff>
      <xdr:row>65</xdr:row>
      <xdr:rowOff>44196</xdr:rowOff>
    </xdr:to>
    <xdr:sp macro="" textlink="">
      <xdr:nvSpPr>
        <xdr:cNvPr id="150" name="楕円 149"/>
        <xdr:cNvSpPr/>
      </xdr:nvSpPr>
      <xdr:spPr>
        <a:xfrm>
          <a:off x="40640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28973</xdr:rowOff>
    </xdr:from>
    <xdr:ext cx="736600" cy="259045"/>
    <xdr:sp macro="" textlink="">
      <xdr:nvSpPr>
        <xdr:cNvPr id="151" name="テキスト ボックス 150"/>
        <xdr:cNvSpPr txBox="1"/>
      </xdr:nvSpPr>
      <xdr:spPr>
        <a:xfrm>
          <a:off x="3733800" y="11173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36830</xdr:rowOff>
    </xdr:from>
    <xdr:to>
      <xdr:col>15</xdr:col>
      <xdr:colOff>133350</xdr:colOff>
      <xdr:row>64</xdr:row>
      <xdr:rowOff>138430</xdr:rowOff>
    </xdr:to>
    <xdr:sp macro="" textlink="">
      <xdr:nvSpPr>
        <xdr:cNvPr id="152" name="楕円 151"/>
        <xdr:cNvSpPr/>
      </xdr:nvSpPr>
      <xdr:spPr>
        <a:xfrm>
          <a:off x="3175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123207</xdr:rowOff>
    </xdr:from>
    <xdr:ext cx="762000" cy="259045"/>
    <xdr:sp macro="" textlink="">
      <xdr:nvSpPr>
        <xdr:cNvPr id="153" name="テキスト ボックス 152"/>
        <xdr:cNvSpPr txBox="1"/>
      </xdr:nvSpPr>
      <xdr:spPr>
        <a:xfrm>
          <a:off x="2844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167132</xdr:rowOff>
    </xdr:from>
    <xdr:to>
      <xdr:col>11</xdr:col>
      <xdr:colOff>82550</xdr:colOff>
      <xdr:row>65</xdr:row>
      <xdr:rowOff>97282</xdr:rowOff>
    </xdr:to>
    <xdr:sp macro="" textlink="">
      <xdr:nvSpPr>
        <xdr:cNvPr id="154" name="楕円 153"/>
        <xdr:cNvSpPr/>
      </xdr:nvSpPr>
      <xdr:spPr>
        <a:xfrm>
          <a:off x="2286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82059</xdr:rowOff>
    </xdr:from>
    <xdr:ext cx="762000" cy="259045"/>
    <xdr:sp macro="" textlink="">
      <xdr:nvSpPr>
        <xdr:cNvPr id="155" name="テキスト ボックス 154"/>
        <xdr:cNvSpPr txBox="1"/>
      </xdr:nvSpPr>
      <xdr:spPr>
        <a:xfrm>
          <a:off x="1955800" y="1122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68072</xdr:rowOff>
    </xdr:from>
    <xdr:to>
      <xdr:col>7</xdr:col>
      <xdr:colOff>31750</xdr:colOff>
      <xdr:row>65</xdr:row>
      <xdr:rowOff>169672</xdr:rowOff>
    </xdr:to>
    <xdr:sp macro="" textlink="">
      <xdr:nvSpPr>
        <xdr:cNvPr id="156" name="楕円 155"/>
        <xdr:cNvSpPr/>
      </xdr:nvSpPr>
      <xdr:spPr>
        <a:xfrm>
          <a:off x="13970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154449</xdr:rowOff>
    </xdr:from>
    <xdr:ext cx="762000" cy="259045"/>
    <xdr:sp macro="" textlink="">
      <xdr:nvSpPr>
        <xdr:cNvPr id="157" name="テキスト ボックス 156"/>
        <xdr:cNvSpPr txBox="1"/>
      </xdr:nvSpPr>
      <xdr:spPr>
        <a:xfrm>
          <a:off x="1066800" y="1129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[243,523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人当たり決算額は</a:t>
          </a:r>
          <a:r>
            <a:rPr kumimoji="1" lang="en-US" altLang="ja-JP" sz="1300">
              <a:latin typeface="ＭＳ Ｐゴシック" panose="020B0600070205080204" pitchFamily="50" charset="-128"/>
              <a:ea typeface="ＭＳ Ｐゴシック" panose="020B0600070205080204" pitchFamily="50" charset="-128"/>
            </a:rPr>
            <a:t>243,523</a:t>
          </a:r>
          <a:r>
            <a:rPr kumimoji="1" lang="ja-JP" altLang="en-US" sz="1300">
              <a:latin typeface="ＭＳ Ｐゴシック" panose="020B0600070205080204" pitchFamily="50" charset="-128"/>
              <a:ea typeface="ＭＳ Ｐゴシック" panose="020B0600070205080204" pitchFamily="50" charset="-128"/>
            </a:rPr>
            <a:t>円と類似団体平均を</a:t>
          </a:r>
          <a:r>
            <a:rPr kumimoji="1" lang="en-US" altLang="ja-JP" sz="1300">
              <a:latin typeface="ＭＳ Ｐゴシック" panose="020B0600070205080204" pitchFamily="50" charset="-128"/>
              <a:ea typeface="ＭＳ Ｐゴシック" panose="020B0600070205080204" pitchFamily="50" charset="-128"/>
            </a:rPr>
            <a:t>120,036</a:t>
          </a:r>
          <a:r>
            <a:rPr kumimoji="1" lang="ja-JP" altLang="en-US" sz="1300">
              <a:latin typeface="ＭＳ Ｐゴシック" panose="020B0600070205080204" pitchFamily="50" charset="-128"/>
              <a:ea typeface="ＭＳ Ｐゴシック" panose="020B0600070205080204" pitchFamily="50" charset="-128"/>
            </a:rPr>
            <a:t>円下回り、昨年度比で</a:t>
          </a:r>
          <a:r>
            <a:rPr kumimoji="1" lang="en-US" altLang="ja-JP" sz="1300">
              <a:latin typeface="ＭＳ Ｐゴシック" panose="020B0600070205080204" pitchFamily="50" charset="-128"/>
              <a:ea typeface="ＭＳ Ｐゴシック" panose="020B0600070205080204" pitchFamily="50" charset="-128"/>
            </a:rPr>
            <a:t>16,579</a:t>
          </a:r>
          <a:r>
            <a:rPr kumimoji="1" lang="ja-JP" altLang="en-US" sz="1300">
              <a:latin typeface="ＭＳ Ｐゴシック" panose="020B0600070205080204" pitchFamily="50" charset="-128"/>
              <a:ea typeface="ＭＳ Ｐゴシック" panose="020B0600070205080204" pitchFamily="50" charset="-128"/>
            </a:rPr>
            <a:t>円減となった。人口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人当たりの人件費決算額が前年度比で</a:t>
          </a:r>
          <a:r>
            <a:rPr kumimoji="1" lang="en-US" altLang="ja-JP" sz="1300">
              <a:latin typeface="ＭＳ Ｐゴシック" panose="020B0600070205080204" pitchFamily="50" charset="-128"/>
              <a:ea typeface="ＭＳ Ｐゴシック" panose="020B0600070205080204" pitchFamily="50" charset="-128"/>
            </a:rPr>
            <a:t>127</a:t>
          </a:r>
          <a:r>
            <a:rPr kumimoji="1" lang="ja-JP" altLang="en-US" sz="1300">
              <a:latin typeface="ＭＳ Ｐゴシック" panose="020B0600070205080204" pitchFamily="50" charset="-128"/>
              <a:ea typeface="ＭＳ Ｐゴシック" panose="020B0600070205080204" pitchFamily="50" charset="-128"/>
            </a:rPr>
            <a:t>円増、人口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人当たりの物件費で</a:t>
          </a:r>
          <a:r>
            <a:rPr kumimoji="1" lang="en-US" altLang="ja-JP" sz="1300">
              <a:latin typeface="ＭＳ Ｐゴシック" panose="020B0600070205080204" pitchFamily="50" charset="-128"/>
              <a:ea typeface="ＭＳ Ｐゴシック" panose="020B0600070205080204" pitchFamily="50" charset="-128"/>
            </a:rPr>
            <a:t>10,772</a:t>
          </a:r>
          <a:r>
            <a:rPr kumimoji="1" lang="ja-JP" altLang="en-US" sz="1300">
              <a:latin typeface="ＭＳ Ｐゴシック" panose="020B0600070205080204" pitchFamily="50" charset="-128"/>
              <a:ea typeface="ＭＳ Ｐゴシック" panose="020B0600070205080204" pitchFamily="50" charset="-128"/>
            </a:rPr>
            <a:t>円の大幅減となっており、類似団体に比べてかなり低い水準を保っている。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以降、退職者不補充や指定管理者制度導入を拡大して、職員数の削減と人件費の抑制に取り組むとともに、経常的物件費の削減等経営合理化を図ってきたところであるが、今後は若い世代の人材確保が課題となる。</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5795</xdr:rowOff>
    </xdr:from>
    <xdr:to>
      <xdr:col>23</xdr:col>
      <xdr:colOff>133350</xdr:colOff>
      <xdr:row>81</xdr:row>
      <xdr:rowOff>62945</xdr:rowOff>
    </xdr:to>
    <xdr:cxnSp macro="">
      <xdr:nvCxnSpPr>
        <xdr:cNvPr id="194" name="直線コネクタ 193"/>
        <xdr:cNvCxnSpPr/>
      </xdr:nvCxnSpPr>
      <xdr:spPr>
        <a:xfrm flipV="1">
          <a:off x="4114800" y="1389324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169403</xdr:rowOff>
    </xdr:from>
    <xdr:ext cx="762000" cy="259045"/>
    <xdr:sp macro="" textlink="">
      <xdr:nvSpPr>
        <xdr:cNvPr id="195" name="人件費・物件費等の状況平均値テキスト"/>
        <xdr:cNvSpPr txBox="1"/>
      </xdr:nvSpPr>
      <xdr:spPr>
        <a:xfrm>
          <a:off x="5041900" y="14228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161798</xdr:rowOff>
    </xdr:from>
    <xdr:to>
      <xdr:col>19</xdr:col>
      <xdr:colOff>133350</xdr:colOff>
      <xdr:row>81</xdr:row>
      <xdr:rowOff>62945</xdr:rowOff>
    </xdr:to>
    <xdr:cxnSp macro="">
      <xdr:nvCxnSpPr>
        <xdr:cNvPr id="197" name="直線コネクタ 196"/>
        <xdr:cNvCxnSpPr/>
      </xdr:nvCxnSpPr>
      <xdr:spPr>
        <a:xfrm>
          <a:off x="3225800" y="13877798"/>
          <a:ext cx="889000" cy="7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71317</xdr:rowOff>
    </xdr:from>
    <xdr:ext cx="736600" cy="259045"/>
    <xdr:sp macro="" textlink="">
      <xdr:nvSpPr>
        <xdr:cNvPr id="199" name="テキスト ボックス 198"/>
        <xdr:cNvSpPr txBox="1"/>
      </xdr:nvSpPr>
      <xdr:spPr>
        <a:xfrm>
          <a:off x="3733800" y="1430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94509</xdr:rowOff>
    </xdr:from>
    <xdr:to>
      <xdr:col>15</xdr:col>
      <xdr:colOff>82550</xdr:colOff>
      <xdr:row>80</xdr:row>
      <xdr:rowOff>161798</xdr:rowOff>
    </xdr:to>
    <xdr:cxnSp macro="">
      <xdr:nvCxnSpPr>
        <xdr:cNvPr id="200" name="直線コネクタ 199"/>
        <xdr:cNvCxnSpPr/>
      </xdr:nvCxnSpPr>
      <xdr:spPr>
        <a:xfrm>
          <a:off x="2336800" y="13810509"/>
          <a:ext cx="889000" cy="6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33472</xdr:rowOff>
    </xdr:from>
    <xdr:ext cx="762000" cy="259045"/>
    <xdr:sp macro="" textlink="">
      <xdr:nvSpPr>
        <xdr:cNvPr id="202" name="テキスト ボックス 201"/>
        <xdr:cNvSpPr txBox="1"/>
      </xdr:nvSpPr>
      <xdr:spPr>
        <a:xfrm>
          <a:off x="2844800" y="1426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152270</xdr:rowOff>
    </xdr:from>
    <xdr:to>
      <xdr:col>11</xdr:col>
      <xdr:colOff>31750</xdr:colOff>
      <xdr:row>80</xdr:row>
      <xdr:rowOff>94509</xdr:rowOff>
    </xdr:to>
    <xdr:cxnSp macro="">
      <xdr:nvCxnSpPr>
        <xdr:cNvPr id="203" name="直線コネクタ 202"/>
        <xdr:cNvCxnSpPr/>
      </xdr:nvCxnSpPr>
      <xdr:spPr>
        <a:xfrm>
          <a:off x="1447800" y="13696820"/>
          <a:ext cx="889000" cy="11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138188</xdr:rowOff>
    </xdr:from>
    <xdr:ext cx="762000" cy="259045"/>
    <xdr:sp macro="" textlink="">
      <xdr:nvSpPr>
        <xdr:cNvPr id="205" name="テキスト ボックス 204"/>
        <xdr:cNvSpPr txBox="1"/>
      </xdr:nvSpPr>
      <xdr:spPr>
        <a:xfrm>
          <a:off x="1955800" y="1419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31234</xdr:rowOff>
    </xdr:from>
    <xdr:to>
      <xdr:col>7</xdr:col>
      <xdr:colOff>31750</xdr:colOff>
      <xdr:row>80</xdr:row>
      <xdr:rowOff>132834</xdr:rowOff>
    </xdr:to>
    <xdr:sp macro="" textlink="">
      <xdr:nvSpPr>
        <xdr:cNvPr id="206" name="フローチャート: 判断 205"/>
        <xdr:cNvSpPr/>
      </xdr:nvSpPr>
      <xdr:spPr>
        <a:xfrm>
          <a:off x="1397000" y="1374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117611</xdr:rowOff>
    </xdr:from>
    <xdr:ext cx="762000" cy="259045"/>
    <xdr:sp macro="" textlink="">
      <xdr:nvSpPr>
        <xdr:cNvPr id="207" name="テキスト ボックス 206"/>
        <xdr:cNvSpPr txBox="1"/>
      </xdr:nvSpPr>
      <xdr:spPr>
        <a:xfrm>
          <a:off x="1066800" y="1383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126445</xdr:rowOff>
    </xdr:from>
    <xdr:to>
      <xdr:col>23</xdr:col>
      <xdr:colOff>184150</xdr:colOff>
      <xdr:row>81</xdr:row>
      <xdr:rowOff>56595</xdr:rowOff>
    </xdr:to>
    <xdr:sp macro="" textlink="">
      <xdr:nvSpPr>
        <xdr:cNvPr id="213" name="楕円 212"/>
        <xdr:cNvSpPr/>
      </xdr:nvSpPr>
      <xdr:spPr>
        <a:xfrm>
          <a:off x="4902200" y="1384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142972</xdr:rowOff>
    </xdr:from>
    <xdr:ext cx="762000" cy="259045"/>
    <xdr:sp macro="" textlink="">
      <xdr:nvSpPr>
        <xdr:cNvPr id="214" name="人件費・物件費等の状況該当値テキスト"/>
        <xdr:cNvSpPr txBox="1"/>
      </xdr:nvSpPr>
      <xdr:spPr>
        <a:xfrm>
          <a:off x="5041900" y="13687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12145</xdr:rowOff>
    </xdr:from>
    <xdr:to>
      <xdr:col>19</xdr:col>
      <xdr:colOff>184150</xdr:colOff>
      <xdr:row>81</xdr:row>
      <xdr:rowOff>113745</xdr:rowOff>
    </xdr:to>
    <xdr:sp macro="" textlink="">
      <xdr:nvSpPr>
        <xdr:cNvPr id="215" name="楕円 214"/>
        <xdr:cNvSpPr/>
      </xdr:nvSpPr>
      <xdr:spPr>
        <a:xfrm>
          <a:off x="4064000" y="1389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123922</xdr:rowOff>
    </xdr:from>
    <xdr:ext cx="736600" cy="259045"/>
    <xdr:sp macro="" textlink="">
      <xdr:nvSpPr>
        <xdr:cNvPr id="216" name="テキスト ボックス 215"/>
        <xdr:cNvSpPr txBox="1"/>
      </xdr:nvSpPr>
      <xdr:spPr>
        <a:xfrm>
          <a:off x="3733800" y="1366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110998</xdr:rowOff>
    </xdr:from>
    <xdr:to>
      <xdr:col>15</xdr:col>
      <xdr:colOff>133350</xdr:colOff>
      <xdr:row>81</xdr:row>
      <xdr:rowOff>41148</xdr:rowOff>
    </xdr:to>
    <xdr:sp macro="" textlink="">
      <xdr:nvSpPr>
        <xdr:cNvPr id="217" name="楕円 216"/>
        <xdr:cNvSpPr/>
      </xdr:nvSpPr>
      <xdr:spPr>
        <a:xfrm>
          <a:off x="3175000" y="1382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51325</xdr:rowOff>
    </xdr:from>
    <xdr:ext cx="762000" cy="259045"/>
    <xdr:sp macro="" textlink="">
      <xdr:nvSpPr>
        <xdr:cNvPr id="218" name="テキスト ボックス 217"/>
        <xdr:cNvSpPr txBox="1"/>
      </xdr:nvSpPr>
      <xdr:spPr>
        <a:xfrm>
          <a:off x="2844800" y="13595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43709</xdr:rowOff>
    </xdr:from>
    <xdr:to>
      <xdr:col>11</xdr:col>
      <xdr:colOff>82550</xdr:colOff>
      <xdr:row>80</xdr:row>
      <xdr:rowOff>145309</xdr:rowOff>
    </xdr:to>
    <xdr:sp macro="" textlink="">
      <xdr:nvSpPr>
        <xdr:cNvPr id="219" name="楕円 218"/>
        <xdr:cNvSpPr/>
      </xdr:nvSpPr>
      <xdr:spPr>
        <a:xfrm>
          <a:off x="2286000" y="1375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155486</xdr:rowOff>
    </xdr:from>
    <xdr:ext cx="762000" cy="259045"/>
    <xdr:sp macro="" textlink="">
      <xdr:nvSpPr>
        <xdr:cNvPr id="220" name="テキスト ボックス 219"/>
        <xdr:cNvSpPr txBox="1"/>
      </xdr:nvSpPr>
      <xdr:spPr>
        <a:xfrm>
          <a:off x="1955800" y="13528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101470</xdr:rowOff>
    </xdr:from>
    <xdr:to>
      <xdr:col>7</xdr:col>
      <xdr:colOff>31750</xdr:colOff>
      <xdr:row>80</xdr:row>
      <xdr:rowOff>31620</xdr:rowOff>
    </xdr:to>
    <xdr:sp macro="" textlink="">
      <xdr:nvSpPr>
        <xdr:cNvPr id="221" name="楕円 220"/>
        <xdr:cNvSpPr/>
      </xdr:nvSpPr>
      <xdr:spPr>
        <a:xfrm>
          <a:off x="1397000" y="136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41797</xdr:rowOff>
    </xdr:from>
    <xdr:ext cx="762000" cy="259045"/>
    <xdr:sp macro="" textlink="">
      <xdr:nvSpPr>
        <xdr:cNvPr id="222" name="テキスト ボックス 221"/>
        <xdr:cNvSpPr txBox="1"/>
      </xdr:nvSpPr>
      <xdr:spPr>
        <a:xfrm>
          <a:off x="1066800" y="134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93.6</a:t>
          </a:r>
          <a:r>
            <a:rPr kumimoji="1" lang="ja-JP" altLang="en-US" sz="1300">
              <a:latin typeface="ＭＳ Ｐゴシック" panose="020B0600070205080204" pitchFamily="50" charset="-128"/>
              <a:ea typeface="ＭＳ Ｐゴシック" panose="020B0600070205080204" pitchFamily="50" charset="-128"/>
            </a:rPr>
            <a:t>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ポイント減となった。類似団体平均を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H26</a:t>
          </a:r>
          <a:r>
            <a:rPr kumimoji="1" lang="ja-JP" altLang="en-US" sz="1300">
              <a:latin typeface="ＭＳ Ｐゴシック" panose="020B0600070205080204" pitchFamily="50" charset="-128"/>
              <a:ea typeface="ＭＳ Ｐゴシック" panose="020B0600070205080204" pitchFamily="50" charset="-128"/>
            </a:rPr>
            <a:t>以降、ほぼ平坦に推移している。階層変動などによる増減は見込まれるものの、類似団体を上回ることなく同水準で推移していくものと思われる。人事評価制度等により、今後もより一層、適正な給与制度の運営に努めていくが、少子化の進行により地方に若い世代が少なくなっていく中、ラスパイレス指数が低いことで優秀な人材の確保が困難となる可能性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52916</xdr:rowOff>
    </xdr:from>
    <xdr:to>
      <xdr:col>81</xdr:col>
      <xdr:colOff>44450</xdr:colOff>
      <xdr:row>83</xdr:row>
      <xdr:rowOff>133350</xdr:rowOff>
    </xdr:to>
    <xdr:cxnSp macro="">
      <xdr:nvCxnSpPr>
        <xdr:cNvPr id="256" name="直線コネクタ 255"/>
        <xdr:cNvCxnSpPr/>
      </xdr:nvCxnSpPr>
      <xdr:spPr>
        <a:xfrm flipV="1">
          <a:off x="16179800" y="14283266"/>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70855</xdr:rowOff>
    </xdr:from>
    <xdr:ext cx="762000" cy="259045"/>
    <xdr:sp macro="" textlink="">
      <xdr:nvSpPr>
        <xdr:cNvPr id="257" name="給与水準   （国との比較）平均値テキスト"/>
        <xdr:cNvSpPr txBox="1"/>
      </xdr:nvSpPr>
      <xdr:spPr>
        <a:xfrm>
          <a:off x="17106900" y="1447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84</xdr:row>
      <xdr:rowOff>122766</xdr:rowOff>
    </xdr:to>
    <xdr:cxnSp macro="">
      <xdr:nvCxnSpPr>
        <xdr:cNvPr id="259" name="直線コネクタ 258"/>
        <xdr:cNvCxnSpPr/>
      </xdr:nvCxnSpPr>
      <xdr:spPr>
        <a:xfrm flipV="1">
          <a:off x="15290800" y="1436370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61" name="テキスト ボックス 260"/>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106539</xdr:rowOff>
    </xdr:from>
    <xdr:to>
      <xdr:col>72</xdr:col>
      <xdr:colOff>203200</xdr:colOff>
      <xdr:row>84</xdr:row>
      <xdr:rowOff>122766</xdr:rowOff>
    </xdr:to>
    <xdr:cxnSp macro="">
      <xdr:nvCxnSpPr>
        <xdr:cNvPr id="262" name="直線コネクタ 261"/>
        <xdr:cNvCxnSpPr/>
      </xdr:nvCxnSpPr>
      <xdr:spPr>
        <a:xfrm>
          <a:off x="14401800" y="14336889"/>
          <a:ext cx="8890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40516</xdr:rowOff>
    </xdr:from>
    <xdr:ext cx="762000" cy="259045"/>
    <xdr:sp macro="" textlink="">
      <xdr:nvSpPr>
        <xdr:cNvPr id="264" name="テキスト ボックス 263"/>
        <xdr:cNvSpPr txBox="1"/>
      </xdr:nvSpPr>
      <xdr:spPr>
        <a:xfrm>
          <a:off x="14909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106539</xdr:rowOff>
    </xdr:from>
    <xdr:to>
      <xdr:col>68</xdr:col>
      <xdr:colOff>152400</xdr:colOff>
      <xdr:row>84</xdr:row>
      <xdr:rowOff>42334</xdr:rowOff>
    </xdr:to>
    <xdr:cxnSp macro="">
      <xdr:nvCxnSpPr>
        <xdr:cNvPr id="265" name="直線コネクタ 264"/>
        <xdr:cNvCxnSpPr/>
      </xdr:nvCxnSpPr>
      <xdr:spPr>
        <a:xfrm flipV="1">
          <a:off x="13512800" y="14336889"/>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66" name="フローチャート: 判断 265"/>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158343</xdr:rowOff>
    </xdr:from>
    <xdr:ext cx="762000" cy="259045"/>
    <xdr:sp macro="" textlink="">
      <xdr:nvSpPr>
        <xdr:cNvPr id="267" name="テキスト ボックス 266"/>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85372</xdr:rowOff>
    </xdr:from>
    <xdr:to>
      <xdr:col>64</xdr:col>
      <xdr:colOff>152400</xdr:colOff>
      <xdr:row>85</xdr:row>
      <xdr:rowOff>15522</xdr:rowOff>
    </xdr:to>
    <xdr:sp macro="" textlink="">
      <xdr:nvSpPr>
        <xdr:cNvPr id="268" name="フローチャート: 判断 267"/>
        <xdr:cNvSpPr/>
      </xdr:nvSpPr>
      <xdr:spPr>
        <a:xfrm>
          <a:off x="13462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299</xdr:rowOff>
    </xdr:from>
    <xdr:ext cx="762000" cy="259045"/>
    <xdr:sp macro="" textlink="">
      <xdr:nvSpPr>
        <xdr:cNvPr id="269" name="テキスト ボックス 268"/>
        <xdr:cNvSpPr txBox="1"/>
      </xdr:nvSpPr>
      <xdr:spPr>
        <a:xfrm>
          <a:off x="13131800" y="1457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2116</xdr:rowOff>
    </xdr:from>
    <xdr:to>
      <xdr:col>81</xdr:col>
      <xdr:colOff>95250</xdr:colOff>
      <xdr:row>83</xdr:row>
      <xdr:rowOff>103716</xdr:rowOff>
    </xdr:to>
    <xdr:sp macro="" textlink="">
      <xdr:nvSpPr>
        <xdr:cNvPr id="275" name="楕円 274"/>
        <xdr:cNvSpPr/>
      </xdr:nvSpPr>
      <xdr:spPr>
        <a:xfrm>
          <a:off x="169672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18643</xdr:rowOff>
    </xdr:from>
    <xdr:ext cx="762000" cy="259045"/>
    <xdr:sp macro="" textlink="">
      <xdr:nvSpPr>
        <xdr:cNvPr id="276" name="給与水準   （国との比較）該当値テキスト"/>
        <xdr:cNvSpPr txBox="1"/>
      </xdr:nvSpPr>
      <xdr:spPr>
        <a:xfrm>
          <a:off x="17106900" y="1407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77" name="楕円 276"/>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78" name="テキスト ボックス 277"/>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71966</xdr:rowOff>
    </xdr:from>
    <xdr:to>
      <xdr:col>73</xdr:col>
      <xdr:colOff>44450</xdr:colOff>
      <xdr:row>85</xdr:row>
      <xdr:rowOff>2116</xdr:rowOff>
    </xdr:to>
    <xdr:sp macro="" textlink="">
      <xdr:nvSpPr>
        <xdr:cNvPr id="279" name="楕円 278"/>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80" name="テキスト ボックス 279"/>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55739</xdr:rowOff>
    </xdr:from>
    <xdr:to>
      <xdr:col>68</xdr:col>
      <xdr:colOff>203200</xdr:colOff>
      <xdr:row>83</xdr:row>
      <xdr:rowOff>157339</xdr:rowOff>
    </xdr:to>
    <xdr:sp macro="" textlink="">
      <xdr:nvSpPr>
        <xdr:cNvPr id="281" name="楕円 280"/>
        <xdr:cNvSpPr/>
      </xdr:nvSpPr>
      <xdr:spPr>
        <a:xfrm>
          <a:off x="14351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167516</xdr:rowOff>
    </xdr:from>
    <xdr:ext cx="762000" cy="259045"/>
    <xdr:sp macro="" textlink="">
      <xdr:nvSpPr>
        <xdr:cNvPr id="282" name="テキスト ボックス 281"/>
        <xdr:cNvSpPr txBox="1"/>
      </xdr:nvSpPr>
      <xdr:spPr>
        <a:xfrm>
          <a:off x="14020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162984</xdr:rowOff>
    </xdr:from>
    <xdr:to>
      <xdr:col>64</xdr:col>
      <xdr:colOff>152400</xdr:colOff>
      <xdr:row>84</xdr:row>
      <xdr:rowOff>93134</xdr:rowOff>
    </xdr:to>
    <xdr:sp macro="" textlink="">
      <xdr:nvSpPr>
        <xdr:cNvPr id="283" name="楕円 282"/>
        <xdr:cNvSpPr/>
      </xdr:nvSpPr>
      <xdr:spPr>
        <a:xfrm>
          <a:off x="13462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103311</xdr:rowOff>
    </xdr:from>
    <xdr:ext cx="762000" cy="259045"/>
    <xdr:sp macro="" textlink="">
      <xdr:nvSpPr>
        <xdr:cNvPr id="284" name="テキスト ボックス 283"/>
        <xdr:cNvSpPr txBox="1"/>
      </xdr:nvSpPr>
      <xdr:spPr>
        <a:xfrm>
          <a:off x="13131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年度の町村合併以降、平成</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年度までの退職者不補充、以降は新規採用抑制など職員数の適正化を図っており、人口千人当たりの職員数は</a:t>
          </a:r>
          <a:r>
            <a:rPr kumimoji="1" lang="en-US" altLang="ja-JP" sz="1200">
              <a:latin typeface="ＭＳ Ｐゴシック" panose="020B0600070205080204" pitchFamily="50" charset="-128"/>
              <a:ea typeface="ＭＳ Ｐゴシック" panose="020B0600070205080204" pitchFamily="50" charset="-128"/>
            </a:rPr>
            <a:t>10.89</a:t>
          </a:r>
          <a:r>
            <a:rPr kumimoji="1" lang="ja-JP" altLang="en-US" sz="1200">
              <a:latin typeface="ＭＳ Ｐゴシック" panose="020B0600070205080204" pitchFamily="50" charset="-128"/>
              <a:ea typeface="ＭＳ Ｐゴシック" panose="020B0600070205080204" pitchFamily="50" charset="-128"/>
            </a:rPr>
            <a:t>人と対前年度比で</a:t>
          </a:r>
          <a:r>
            <a:rPr kumimoji="1" lang="en-US" altLang="ja-JP" sz="1200">
              <a:latin typeface="ＭＳ Ｐゴシック" panose="020B0600070205080204" pitchFamily="50" charset="-128"/>
              <a:ea typeface="ＭＳ Ｐゴシック" panose="020B0600070205080204" pitchFamily="50" charset="-128"/>
            </a:rPr>
            <a:t>0.19</a:t>
          </a:r>
          <a:r>
            <a:rPr kumimoji="1" lang="ja-JP" altLang="en-US" sz="1200">
              <a:latin typeface="ＭＳ Ｐゴシック" panose="020B0600070205080204" pitchFamily="50" charset="-128"/>
              <a:ea typeface="ＭＳ Ｐゴシック" panose="020B0600070205080204" pitchFamily="50" charset="-128"/>
            </a:rPr>
            <a:t>人増であるものの、類似団体平均を</a:t>
          </a:r>
          <a:r>
            <a:rPr kumimoji="1" lang="en-US" altLang="ja-JP" sz="1200">
              <a:latin typeface="ＭＳ Ｐゴシック" panose="020B0600070205080204" pitchFamily="50" charset="-128"/>
              <a:ea typeface="ＭＳ Ｐゴシック" panose="020B0600070205080204" pitchFamily="50" charset="-128"/>
            </a:rPr>
            <a:t>6.18</a:t>
          </a:r>
          <a:r>
            <a:rPr kumimoji="1" lang="ja-JP" altLang="en-US" sz="1200">
              <a:latin typeface="ＭＳ Ｐゴシック" panose="020B0600070205080204" pitchFamily="50" charset="-128"/>
              <a:ea typeface="ＭＳ Ｐゴシック" panose="020B0600070205080204" pitchFamily="50" charset="-128"/>
            </a:rPr>
            <a:t>人下回っている。</a:t>
          </a:r>
        </a:p>
        <a:p>
          <a:r>
            <a:rPr kumimoji="1" lang="ja-JP" altLang="en-US" sz="1200">
              <a:latin typeface="ＭＳ Ｐゴシック" panose="020B0600070205080204" pitchFamily="50" charset="-128"/>
              <a:ea typeface="ＭＳ Ｐゴシック" panose="020B0600070205080204" pitchFamily="50" charset="-128"/>
            </a:rPr>
            <a:t>　今までは、行政機構改革による人員配置の適正化と事務事業の見直しや指定管理者制度の導入拡大で効率化を図っているところではあるが、ここ数年は人材難が続き、長期的な人材の確保に課題を抱えている。今後は職員層の均衡に考慮しつつ、役職定年職員の適正な配置を行うことで、若い世代への知識等の継承を図る必要がある。</a:t>
          </a: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160782</xdr:rowOff>
    </xdr:from>
    <xdr:to>
      <xdr:col>81</xdr:col>
      <xdr:colOff>44450</xdr:colOff>
      <xdr:row>58</xdr:row>
      <xdr:rowOff>169952</xdr:rowOff>
    </xdr:to>
    <xdr:cxnSp macro="">
      <xdr:nvCxnSpPr>
        <xdr:cNvPr id="317" name="直線コネクタ 316"/>
        <xdr:cNvCxnSpPr/>
      </xdr:nvCxnSpPr>
      <xdr:spPr>
        <a:xfrm>
          <a:off x="16179800" y="10104882"/>
          <a:ext cx="838200" cy="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46576</xdr:rowOff>
    </xdr:from>
    <xdr:ext cx="762000" cy="259045"/>
    <xdr:sp macro="" textlink="">
      <xdr:nvSpPr>
        <xdr:cNvPr id="318" name="定員管理の状況平均値テキスト"/>
        <xdr:cNvSpPr txBox="1"/>
      </xdr:nvSpPr>
      <xdr:spPr>
        <a:xfrm>
          <a:off x="17106900" y="10333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156439</xdr:rowOff>
    </xdr:from>
    <xdr:to>
      <xdr:col>77</xdr:col>
      <xdr:colOff>44450</xdr:colOff>
      <xdr:row>58</xdr:row>
      <xdr:rowOff>160782</xdr:rowOff>
    </xdr:to>
    <xdr:cxnSp macro="">
      <xdr:nvCxnSpPr>
        <xdr:cNvPr id="320" name="直線コネクタ 319"/>
        <xdr:cNvCxnSpPr/>
      </xdr:nvCxnSpPr>
      <xdr:spPr>
        <a:xfrm>
          <a:off x="15290800" y="10100539"/>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138193</xdr:rowOff>
    </xdr:from>
    <xdr:ext cx="736600" cy="259045"/>
    <xdr:sp macro="" textlink="">
      <xdr:nvSpPr>
        <xdr:cNvPr id="322" name="テキスト ボックス 321"/>
        <xdr:cNvSpPr txBox="1"/>
      </xdr:nvSpPr>
      <xdr:spPr>
        <a:xfrm>
          <a:off x="15798800" y="10425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141960</xdr:rowOff>
    </xdr:from>
    <xdr:to>
      <xdr:col>72</xdr:col>
      <xdr:colOff>203200</xdr:colOff>
      <xdr:row>58</xdr:row>
      <xdr:rowOff>156439</xdr:rowOff>
    </xdr:to>
    <xdr:cxnSp macro="">
      <xdr:nvCxnSpPr>
        <xdr:cNvPr id="323" name="直線コネクタ 322"/>
        <xdr:cNvCxnSpPr/>
      </xdr:nvCxnSpPr>
      <xdr:spPr>
        <a:xfrm>
          <a:off x="14401800" y="10086060"/>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128058</xdr:rowOff>
    </xdr:from>
    <xdr:ext cx="762000" cy="259045"/>
    <xdr:sp macro="" textlink="">
      <xdr:nvSpPr>
        <xdr:cNvPr id="325" name="テキスト ボックス 324"/>
        <xdr:cNvSpPr txBox="1"/>
      </xdr:nvSpPr>
      <xdr:spPr>
        <a:xfrm>
          <a:off x="14909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141960</xdr:rowOff>
    </xdr:from>
    <xdr:to>
      <xdr:col>68</xdr:col>
      <xdr:colOff>152400</xdr:colOff>
      <xdr:row>58</xdr:row>
      <xdr:rowOff>145338</xdr:rowOff>
    </xdr:to>
    <xdr:cxnSp macro="">
      <xdr:nvCxnSpPr>
        <xdr:cNvPr id="326" name="直線コネクタ 325"/>
        <xdr:cNvCxnSpPr/>
      </xdr:nvCxnSpPr>
      <xdr:spPr>
        <a:xfrm flipV="1">
          <a:off x="13512800" y="10086060"/>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93794</xdr:rowOff>
    </xdr:from>
    <xdr:ext cx="762000" cy="259045"/>
    <xdr:sp macro="" textlink="">
      <xdr:nvSpPr>
        <xdr:cNvPr id="328" name="テキスト ボックス 327"/>
        <xdr:cNvSpPr txBox="1"/>
      </xdr:nvSpPr>
      <xdr:spPr>
        <a:xfrm>
          <a:off x="14020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160655</xdr:rowOff>
    </xdr:from>
    <xdr:to>
      <xdr:col>64</xdr:col>
      <xdr:colOff>152400</xdr:colOff>
      <xdr:row>59</xdr:row>
      <xdr:rowOff>90805</xdr:rowOff>
    </xdr:to>
    <xdr:sp macro="" textlink="">
      <xdr:nvSpPr>
        <xdr:cNvPr id="329" name="フローチャート: 判断 328"/>
        <xdr:cNvSpPr/>
      </xdr:nvSpPr>
      <xdr:spPr>
        <a:xfrm>
          <a:off x="134620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75582</xdr:rowOff>
    </xdr:from>
    <xdr:ext cx="762000" cy="259045"/>
    <xdr:sp macro="" textlink="">
      <xdr:nvSpPr>
        <xdr:cNvPr id="330" name="テキスト ボックス 329"/>
        <xdr:cNvSpPr txBox="1"/>
      </xdr:nvSpPr>
      <xdr:spPr>
        <a:xfrm>
          <a:off x="13131800" y="10191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119152</xdr:rowOff>
    </xdr:from>
    <xdr:to>
      <xdr:col>81</xdr:col>
      <xdr:colOff>95250</xdr:colOff>
      <xdr:row>59</xdr:row>
      <xdr:rowOff>49302</xdr:rowOff>
    </xdr:to>
    <xdr:sp macro="" textlink="">
      <xdr:nvSpPr>
        <xdr:cNvPr id="336" name="楕円 335"/>
        <xdr:cNvSpPr/>
      </xdr:nvSpPr>
      <xdr:spPr>
        <a:xfrm>
          <a:off x="16967200" y="1006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40429</xdr:rowOff>
    </xdr:from>
    <xdr:ext cx="762000" cy="259045"/>
    <xdr:sp macro="" textlink="">
      <xdr:nvSpPr>
        <xdr:cNvPr id="337" name="定員管理の状況該当値テキスト"/>
        <xdr:cNvSpPr txBox="1"/>
      </xdr:nvSpPr>
      <xdr:spPr>
        <a:xfrm>
          <a:off x="17106900" y="998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109982</xdr:rowOff>
    </xdr:from>
    <xdr:to>
      <xdr:col>77</xdr:col>
      <xdr:colOff>95250</xdr:colOff>
      <xdr:row>59</xdr:row>
      <xdr:rowOff>40132</xdr:rowOff>
    </xdr:to>
    <xdr:sp macro="" textlink="">
      <xdr:nvSpPr>
        <xdr:cNvPr id="338" name="楕円 337"/>
        <xdr:cNvSpPr/>
      </xdr:nvSpPr>
      <xdr:spPr>
        <a:xfrm>
          <a:off x="16129000" y="1005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50309</xdr:rowOff>
    </xdr:from>
    <xdr:ext cx="736600" cy="259045"/>
    <xdr:sp macro="" textlink="">
      <xdr:nvSpPr>
        <xdr:cNvPr id="339" name="テキスト ボックス 338"/>
        <xdr:cNvSpPr txBox="1"/>
      </xdr:nvSpPr>
      <xdr:spPr>
        <a:xfrm>
          <a:off x="15798800" y="9822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105639</xdr:rowOff>
    </xdr:from>
    <xdr:to>
      <xdr:col>73</xdr:col>
      <xdr:colOff>44450</xdr:colOff>
      <xdr:row>59</xdr:row>
      <xdr:rowOff>35789</xdr:rowOff>
    </xdr:to>
    <xdr:sp macro="" textlink="">
      <xdr:nvSpPr>
        <xdr:cNvPr id="340" name="楕円 339"/>
        <xdr:cNvSpPr/>
      </xdr:nvSpPr>
      <xdr:spPr>
        <a:xfrm>
          <a:off x="15240000" y="1004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45966</xdr:rowOff>
    </xdr:from>
    <xdr:ext cx="762000" cy="259045"/>
    <xdr:sp macro="" textlink="">
      <xdr:nvSpPr>
        <xdr:cNvPr id="341" name="テキスト ボックス 340"/>
        <xdr:cNvSpPr txBox="1"/>
      </xdr:nvSpPr>
      <xdr:spPr>
        <a:xfrm>
          <a:off x="14909800" y="9818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91160</xdr:rowOff>
    </xdr:from>
    <xdr:to>
      <xdr:col>68</xdr:col>
      <xdr:colOff>203200</xdr:colOff>
      <xdr:row>59</xdr:row>
      <xdr:rowOff>21310</xdr:rowOff>
    </xdr:to>
    <xdr:sp macro="" textlink="">
      <xdr:nvSpPr>
        <xdr:cNvPr id="342" name="楕円 341"/>
        <xdr:cNvSpPr/>
      </xdr:nvSpPr>
      <xdr:spPr>
        <a:xfrm>
          <a:off x="14351000" y="100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31487</xdr:rowOff>
    </xdr:from>
    <xdr:ext cx="762000" cy="259045"/>
    <xdr:sp macro="" textlink="">
      <xdr:nvSpPr>
        <xdr:cNvPr id="343" name="テキスト ボックス 342"/>
        <xdr:cNvSpPr txBox="1"/>
      </xdr:nvSpPr>
      <xdr:spPr>
        <a:xfrm>
          <a:off x="14020800" y="9804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94538</xdr:rowOff>
    </xdr:from>
    <xdr:to>
      <xdr:col>64</xdr:col>
      <xdr:colOff>152400</xdr:colOff>
      <xdr:row>59</xdr:row>
      <xdr:rowOff>24688</xdr:rowOff>
    </xdr:to>
    <xdr:sp macro="" textlink="">
      <xdr:nvSpPr>
        <xdr:cNvPr id="344" name="楕円 343"/>
        <xdr:cNvSpPr/>
      </xdr:nvSpPr>
      <xdr:spPr>
        <a:xfrm>
          <a:off x="13462000" y="1003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34865</xdr:rowOff>
    </xdr:from>
    <xdr:ext cx="762000" cy="259045"/>
    <xdr:sp macro="" textlink="">
      <xdr:nvSpPr>
        <xdr:cNvPr id="345" name="テキスト ボックス 344"/>
        <xdr:cNvSpPr txBox="1"/>
      </xdr:nvSpPr>
      <xdr:spPr>
        <a:xfrm>
          <a:off x="13131800" y="9807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年度をピークに年々減少し、平成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年度から増加に転じたものの、令和５年度決算では昨年度比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ポイントとなり、類似団体平均を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近年の投資事業に伴う元利償還が始まったことから、今後は微増傾向で推移していく見込みである。投資事業の取捨選択に努めるとともに、基金の取崩し等を検討しつつ、適正な公債費の管理に努める。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151130</xdr:rowOff>
    </xdr:from>
    <xdr:to>
      <xdr:col>81</xdr:col>
      <xdr:colOff>44450</xdr:colOff>
      <xdr:row>41</xdr:row>
      <xdr:rowOff>3810</xdr:rowOff>
    </xdr:to>
    <xdr:cxnSp macro="">
      <xdr:nvCxnSpPr>
        <xdr:cNvPr id="379" name="直線コネクタ 378"/>
        <xdr:cNvCxnSpPr/>
      </xdr:nvCxnSpPr>
      <xdr:spPr>
        <a:xfrm flipV="1">
          <a:off x="16179800" y="700913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36423</xdr:rowOff>
    </xdr:from>
    <xdr:ext cx="762000" cy="259045"/>
    <xdr:sp macro="" textlink="">
      <xdr:nvSpPr>
        <xdr:cNvPr id="380" name="公債費負担の状況平均値テキスト"/>
        <xdr:cNvSpPr txBox="1"/>
      </xdr:nvSpPr>
      <xdr:spPr>
        <a:xfrm>
          <a:off x="17106900" y="672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60113</xdr:rowOff>
    </xdr:to>
    <xdr:cxnSp macro="">
      <xdr:nvCxnSpPr>
        <xdr:cNvPr id="382" name="直線コネクタ 381"/>
        <xdr:cNvCxnSpPr/>
      </xdr:nvCxnSpPr>
      <xdr:spPr>
        <a:xfrm flipV="1">
          <a:off x="15290800" y="703326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384" name="テキスト ボックス 383"/>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44027</xdr:rowOff>
    </xdr:from>
    <xdr:to>
      <xdr:col>72</xdr:col>
      <xdr:colOff>203200</xdr:colOff>
      <xdr:row>41</xdr:row>
      <xdr:rowOff>60113</xdr:rowOff>
    </xdr:to>
    <xdr:cxnSp macro="">
      <xdr:nvCxnSpPr>
        <xdr:cNvPr id="385" name="直線コネクタ 384"/>
        <xdr:cNvCxnSpPr/>
      </xdr:nvCxnSpPr>
      <xdr:spPr>
        <a:xfrm>
          <a:off x="14401800" y="70734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387" name="テキスト ボックス 386"/>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167217</xdr:rowOff>
    </xdr:from>
    <xdr:to>
      <xdr:col>68</xdr:col>
      <xdr:colOff>152400</xdr:colOff>
      <xdr:row>41</xdr:row>
      <xdr:rowOff>44027</xdr:rowOff>
    </xdr:to>
    <xdr:cxnSp macro="">
      <xdr:nvCxnSpPr>
        <xdr:cNvPr id="388" name="直線コネクタ 387"/>
        <xdr:cNvCxnSpPr/>
      </xdr:nvCxnSpPr>
      <xdr:spPr>
        <a:xfrm>
          <a:off x="13512800" y="702521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390" name="テキスト ボックス 389"/>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68156</xdr:rowOff>
    </xdr:from>
    <xdr:to>
      <xdr:col>64</xdr:col>
      <xdr:colOff>152400</xdr:colOff>
      <xdr:row>40</xdr:row>
      <xdr:rowOff>169756</xdr:rowOff>
    </xdr:to>
    <xdr:sp macro="" textlink="">
      <xdr:nvSpPr>
        <xdr:cNvPr id="391" name="フローチャート: 判断 390"/>
        <xdr:cNvSpPr/>
      </xdr:nvSpPr>
      <xdr:spPr>
        <a:xfrm>
          <a:off x="13462000" y="692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8483</xdr:rowOff>
    </xdr:from>
    <xdr:ext cx="762000" cy="259045"/>
    <xdr:sp macro="" textlink="">
      <xdr:nvSpPr>
        <xdr:cNvPr id="392" name="テキスト ボックス 391"/>
        <xdr:cNvSpPr txBox="1"/>
      </xdr:nvSpPr>
      <xdr:spPr>
        <a:xfrm>
          <a:off x="13131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398" name="楕円 397"/>
        <xdr:cNvSpPr/>
      </xdr:nvSpPr>
      <xdr:spPr>
        <a:xfrm>
          <a:off x="16967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72407</xdr:rowOff>
    </xdr:from>
    <xdr:ext cx="762000" cy="259045"/>
    <xdr:sp macro="" textlink="">
      <xdr:nvSpPr>
        <xdr:cNvPr id="399" name="公債費負担の状況該当値テキスト"/>
        <xdr:cNvSpPr txBox="1"/>
      </xdr:nvSpPr>
      <xdr:spPr>
        <a:xfrm>
          <a:off x="17106900" y="693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400" name="楕円 399"/>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401" name="テキスト ボックス 400"/>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9313</xdr:rowOff>
    </xdr:from>
    <xdr:to>
      <xdr:col>73</xdr:col>
      <xdr:colOff>44450</xdr:colOff>
      <xdr:row>41</xdr:row>
      <xdr:rowOff>110913</xdr:rowOff>
    </xdr:to>
    <xdr:sp macro="" textlink="">
      <xdr:nvSpPr>
        <xdr:cNvPr id="402" name="楕円 401"/>
        <xdr:cNvSpPr/>
      </xdr:nvSpPr>
      <xdr:spPr>
        <a:xfrm>
          <a:off x="15240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95690</xdr:rowOff>
    </xdr:from>
    <xdr:ext cx="762000" cy="259045"/>
    <xdr:sp macro="" textlink="">
      <xdr:nvSpPr>
        <xdr:cNvPr id="403" name="テキスト ボックス 402"/>
        <xdr:cNvSpPr txBox="1"/>
      </xdr:nvSpPr>
      <xdr:spPr>
        <a:xfrm>
          <a:off x="14909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164677</xdr:rowOff>
    </xdr:from>
    <xdr:to>
      <xdr:col>68</xdr:col>
      <xdr:colOff>203200</xdr:colOff>
      <xdr:row>41</xdr:row>
      <xdr:rowOff>94827</xdr:rowOff>
    </xdr:to>
    <xdr:sp macro="" textlink="">
      <xdr:nvSpPr>
        <xdr:cNvPr id="404" name="楕円 403"/>
        <xdr:cNvSpPr/>
      </xdr:nvSpPr>
      <xdr:spPr>
        <a:xfrm>
          <a:off x="14351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79604</xdr:rowOff>
    </xdr:from>
    <xdr:ext cx="762000" cy="259045"/>
    <xdr:sp macro="" textlink="">
      <xdr:nvSpPr>
        <xdr:cNvPr id="405" name="テキスト ボックス 404"/>
        <xdr:cNvSpPr txBox="1"/>
      </xdr:nvSpPr>
      <xdr:spPr>
        <a:xfrm>
          <a:off x="14020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406" name="楕円 405"/>
        <xdr:cNvSpPr/>
      </xdr:nvSpPr>
      <xdr:spPr>
        <a:xfrm>
          <a:off x="13462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31344</xdr:rowOff>
    </xdr:from>
    <xdr:ext cx="762000" cy="259045"/>
    <xdr:sp macro="" textlink="">
      <xdr:nvSpPr>
        <xdr:cNvPr id="407" name="テキスト ボックス 406"/>
        <xdr:cNvSpPr txBox="1"/>
      </xdr:nvSpPr>
      <xdr:spPr>
        <a:xfrm>
          <a:off x="13131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将来負担比率は、類似団体平均を</a:t>
          </a:r>
          <a:r>
            <a:rPr kumimoji="1" lang="en-US" altLang="ja-JP" sz="1300">
              <a:latin typeface="ＭＳ Ｐゴシック" panose="020B0600070205080204" pitchFamily="50" charset="-128"/>
              <a:ea typeface="ＭＳ Ｐゴシック" panose="020B0600070205080204" pitchFamily="50" charset="-128"/>
            </a:rPr>
            <a:t>66.2</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令和５年度決算では、総合福祉健康センター建設事業費等の大型事業に伴い、地方債現在高が</a:t>
          </a:r>
          <a:r>
            <a:rPr kumimoji="1" lang="en-US" altLang="ja-JP" sz="1300">
              <a:latin typeface="ＭＳ Ｐゴシック" panose="020B0600070205080204" pitchFamily="50" charset="-128"/>
              <a:ea typeface="ＭＳ Ｐゴシック" panose="020B0600070205080204" pitchFamily="50" charset="-128"/>
            </a:rPr>
            <a:t>14,605</a:t>
          </a:r>
          <a:r>
            <a:rPr kumimoji="1" lang="ja-JP" altLang="en-US" sz="1300">
              <a:latin typeface="ＭＳ Ｐゴシック" panose="020B0600070205080204" pitchFamily="50" charset="-128"/>
              <a:ea typeface="ＭＳ Ｐゴシック" panose="020B0600070205080204" pitchFamily="50" charset="-128"/>
            </a:rPr>
            <a:t>百万円となるなど、将来負担額は</a:t>
          </a:r>
          <a:r>
            <a:rPr kumimoji="1" lang="en-US" altLang="ja-JP" sz="1300">
              <a:latin typeface="ＭＳ Ｐゴシック" panose="020B0600070205080204" pitchFamily="50" charset="-128"/>
              <a:ea typeface="ＭＳ Ｐゴシック" panose="020B0600070205080204" pitchFamily="50" charset="-128"/>
            </a:rPr>
            <a:t>15,987</a:t>
          </a:r>
          <a:r>
            <a:rPr kumimoji="1" lang="ja-JP" altLang="en-US" sz="1300">
              <a:latin typeface="ＭＳ Ｐゴシック" panose="020B0600070205080204" pitchFamily="50" charset="-128"/>
              <a:ea typeface="ＭＳ Ｐゴシック" panose="020B0600070205080204" pitchFamily="50" charset="-128"/>
            </a:rPr>
            <a:t>百万円と大きく増となったが、充当可能基金等が</a:t>
          </a:r>
          <a:r>
            <a:rPr kumimoji="1" lang="en-US" altLang="ja-JP" sz="1300">
              <a:latin typeface="ＭＳ Ｐゴシック" panose="020B0600070205080204" pitchFamily="50" charset="-128"/>
              <a:ea typeface="ＭＳ Ｐゴシック" panose="020B0600070205080204" pitchFamily="50" charset="-128"/>
            </a:rPr>
            <a:t>3,133</a:t>
          </a:r>
          <a:r>
            <a:rPr kumimoji="1" lang="ja-JP" altLang="en-US" sz="1300">
              <a:latin typeface="ＭＳ Ｐゴシック" panose="020B0600070205080204" pitchFamily="50" charset="-128"/>
              <a:ea typeface="ＭＳ Ｐゴシック" panose="020B0600070205080204" pitchFamily="50" charset="-128"/>
            </a:rPr>
            <a:t>百万円等、充当可能財源も</a:t>
          </a:r>
          <a:r>
            <a:rPr kumimoji="1" lang="en-US" altLang="ja-JP" sz="1300">
              <a:latin typeface="ＭＳ Ｐゴシック" panose="020B0600070205080204" pitchFamily="50" charset="-128"/>
              <a:ea typeface="ＭＳ Ｐゴシック" panose="020B0600070205080204" pitchFamily="50" charset="-128"/>
            </a:rPr>
            <a:t>13,298</a:t>
          </a:r>
          <a:r>
            <a:rPr kumimoji="1" lang="ja-JP" altLang="en-US" sz="1300">
              <a:latin typeface="ＭＳ Ｐゴシック" panose="020B0600070205080204" pitchFamily="50" charset="-128"/>
              <a:ea typeface="ＭＳ Ｐゴシック" panose="020B0600070205080204" pitchFamily="50" charset="-128"/>
            </a:rPr>
            <a:t>百万円と増となり、将来負担比率は昨年度比で</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と微増となった。大型事業の実施に伴い、今後の将来負担比率の水準が懸念されるが、基準財政需要額への算入率の高い起債の活用や経営努力により充当可能基金を確保するなど、将来負担の縮減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140849</xdr:rowOff>
    </xdr:from>
    <xdr:to>
      <xdr:col>81</xdr:col>
      <xdr:colOff>44450</xdr:colOff>
      <xdr:row>17</xdr:row>
      <xdr:rowOff>159234</xdr:rowOff>
    </xdr:to>
    <xdr:cxnSp macro="">
      <xdr:nvCxnSpPr>
        <xdr:cNvPr id="443" name="直線コネクタ 442"/>
        <xdr:cNvCxnSpPr/>
      </xdr:nvCxnSpPr>
      <xdr:spPr>
        <a:xfrm>
          <a:off x="16179800" y="3055499"/>
          <a:ext cx="8382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4"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113272</xdr:rowOff>
    </xdr:from>
    <xdr:to>
      <xdr:col>77</xdr:col>
      <xdr:colOff>44450</xdr:colOff>
      <xdr:row>17</xdr:row>
      <xdr:rowOff>140849</xdr:rowOff>
    </xdr:to>
    <xdr:cxnSp macro="">
      <xdr:nvCxnSpPr>
        <xdr:cNvPr id="446" name="直線コネクタ 445"/>
        <xdr:cNvCxnSpPr/>
      </xdr:nvCxnSpPr>
      <xdr:spPr>
        <a:xfrm>
          <a:off x="15290800" y="3027922"/>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113272</xdr:rowOff>
    </xdr:from>
    <xdr:to>
      <xdr:col>72</xdr:col>
      <xdr:colOff>203200</xdr:colOff>
      <xdr:row>19</xdr:row>
      <xdr:rowOff>22013</xdr:rowOff>
    </xdr:to>
    <xdr:cxnSp macro="">
      <xdr:nvCxnSpPr>
        <xdr:cNvPr id="449" name="直線コネクタ 448"/>
        <xdr:cNvCxnSpPr/>
      </xdr:nvCxnSpPr>
      <xdr:spPr>
        <a:xfrm flipV="1">
          <a:off x="14401800" y="3027922"/>
          <a:ext cx="889000" cy="25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22013</xdr:rowOff>
    </xdr:from>
    <xdr:to>
      <xdr:col>68</xdr:col>
      <xdr:colOff>152400</xdr:colOff>
      <xdr:row>19</xdr:row>
      <xdr:rowOff>76019</xdr:rowOff>
    </xdr:to>
    <xdr:cxnSp macro="">
      <xdr:nvCxnSpPr>
        <xdr:cNvPr id="452" name="直線コネクタ 451"/>
        <xdr:cNvCxnSpPr/>
      </xdr:nvCxnSpPr>
      <xdr:spPr>
        <a:xfrm flipV="1">
          <a:off x="13512800" y="3279563"/>
          <a:ext cx="889000" cy="5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13305</xdr:rowOff>
    </xdr:from>
    <xdr:to>
      <xdr:col>64</xdr:col>
      <xdr:colOff>152400</xdr:colOff>
      <xdr:row>16</xdr:row>
      <xdr:rowOff>114905</xdr:rowOff>
    </xdr:to>
    <xdr:sp macro="" textlink="">
      <xdr:nvSpPr>
        <xdr:cNvPr id="455" name="フローチャート: 判断 454"/>
        <xdr:cNvSpPr/>
      </xdr:nvSpPr>
      <xdr:spPr>
        <a:xfrm>
          <a:off x="13462000" y="275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125082</xdr:rowOff>
    </xdr:from>
    <xdr:ext cx="762000" cy="259045"/>
    <xdr:sp macro="" textlink="">
      <xdr:nvSpPr>
        <xdr:cNvPr id="456" name="テキスト ボックス 455"/>
        <xdr:cNvSpPr txBox="1"/>
      </xdr:nvSpPr>
      <xdr:spPr>
        <a:xfrm>
          <a:off x="13131800" y="252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108434</xdr:rowOff>
    </xdr:from>
    <xdr:to>
      <xdr:col>81</xdr:col>
      <xdr:colOff>95250</xdr:colOff>
      <xdr:row>18</xdr:row>
      <xdr:rowOff>38584</xdr:rowOff>
    </xdr:to>
    <xdr:sp macro="" textlink="">
      <xdr:nvSpPr>
        <xdr:cNvPr id="462" name="楕円 461"/>
        <xdr:cNvSpPr/>
      </xdr:nvSpPr>
      <xdr:spPr>
        <a:xfrm>
          <a:off x="16967200" y="302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80511</xdr:rowOff>
    </xdr:from>
    <xdr:ext cx="762000" cy="259045"/>
    <xdr:sp macro="" textlink="">
      <xdr:nvSpPr>
        <xdr:cNvPr id="463" name="将来負担の状況該当値テキスト"/>
        <xdr:cNvSpPr txBox="1"/>
      </xdr:nvSpPr>
      <xdr:spPr>
        <a:xfrm>
          <a:off x="17106900" y="2995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90049</xdr:rowOff>
    </xdr:from>
    <xdr:to>
      <xdr:col>77</xdr:col>
      <xdr:colOff>95250</xdr:colOff>
      <xdr:row>18</xdr:row>
      <xdr:rowOff>20199</xdr:rowOff>
    </xdr:to>
    <xdr:sp macro="" textlink="">
      <xdr:nvSpPr>
        <xdr:cNvPr id="464" name="楕円 463"/>
        <xdr:cNvSpPr/>
      </xdr:nvSpPr>
      <xdr:spPr>
        <a:xfrm>
          <a:off x="16129000" y="300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4976</xdr:rowOff>
    </xdr:from>
    <xdr:ext cx="736600" cy="259045"/>
    <xdr:sp macro="" textlink="">
      <xdr:nvSpPr>
        <xdr:cNvPr id="465" name="テキスト ボックス 464"/>
        <xdr:cNvSpPr txBox="1"/>
      </xdr:nvSpPr>
      <xdr:spPr>
        <a:xfrm>
          <a:off x="15798800" y="3091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62472</xdr:rowOff>
    </xdr:from>
    <xdr:to>
      <xdr:col>73</xdr:col>
      <xdr:colOff>44450</xdr:colOff>
      <xdr:row>17</xdr:row>
      <xdr:rowOff>164072</xdr:rowOff>
    </xdr:to>
    <xdr:sp macro="" textlink="">
      <xdr:nvSpPr>
        <xdr:cNvPr id="466" name="楕円 465"/>
        <xdr:cNvSpPr/>
      </xdr:nvSpPr>
      <xdr:spPr>
        <a:xfrm>
          <a:off x="15240000" y="297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148849</xdr:rowOff>
    </xdr:from>
    <xdr:ext cx="762000" cy="259045"/>
    <xdr:sp macro="" textlink="">
      <xdr:nvSpPr>
        <xdr:cNvPr id="467" name="テキスト ボックス 466"/>
        <xdr:cNvSpPr txBox="1"/>
      </xdr:nvSpPr>
      <xdr:spPr>
        <a:xfrm>
          <a:off x="14909800" y="3063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142663</xdr:rowOff>
    </xdr:from>
    <xdr:to>
      <xdr:col>68</xdr:col>
      <xdr:colOff>203200</xdr:colOff>
      <xdr:row>19</xdr:row>
      <xdr:rowOff>72813</xdr:rowOff>
    </xdr:to>
    <xdr:sp macro="" textlink="">
      <xdr:nvSpPr>
        <xdr:cNvPr id="468" name="楕円 467"/>
        <xdr:cNvSpPr/>
      </xdr:nvSpPr>
      <xdr:spPr>
        <a:xfrm>
          <a:off x="14351000" y="322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57590</xdr:rowOff>
    </xdr:from>
    <xdr:ext cx="762000" cy="259045"/>
    <xdr:sp macro="" textlink="">
      <xdr:nvSpPr>
        <xdr:cNvPr id="469" name="テキスト ボックス 468"/>
        <xdr:cNvSpPr txBox="1"/>
      </xdr:nvSpPr>
      <xdr:spPr>
        <a:xfrm>
          <a:off x="14020800" y="331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25219</xdr:rowOff>
    </xdr:from>
    <xdr:to>
      <xdr:col>64</xdr:col>
      <xdr:colOff>152400</xdr:colOff>
      <xdr:row>19</xdr:row>
      <xdr:rowOff>126819</xdr:rowOff>
    </xdr:to>
    <xdr:sp macro="" textlink="">
      <xdr:nvSpPr>
        <xdr:cNvPr id="470" name="楕円 469"/>
        <xdr:cNvSpPr/>
      </xdr:nvSpPr>
      <xdr:spPr>
        <a:xfrm>
          <a:off x="13462000" y="328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111596</xdr:rowOff>
    </xdr:from>
    <xdr:ext cx="762000" cy="259045"/>
    <xdr:sp macro="" textlink="">
      <xdr:nvSpPr>
        <xdr:cNvPr id="471" name="テキスト ボックス 470"/>
        <xdr:cNvSpPr txBox="1"/>
      </xdr:nvSpPr>
      <xdr:spPr>
        <a:xfrm>
          <a:off x="13131800" y="336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青森県中泊町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9,645
9,580
216.34
10,063,308
9,819,688
242,454
4,891,707
14,605,456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66.2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a:t>
          </a:r>
          <a:r>
            <a:rPr kumimoji="1" lang="en-US" altLang="ja-JP" sz="1300">
              <a:latin typeface="ＭＳ Ｐゴシック" panose="020B0600070205080204" pitchFamily="50" charset="-128"/>
              <a:ea typeface="ＭＳ Ｐゴシック" panose="020B0600070205080204" pitchFamily="50" charset="-128"/>
            </a:rPr>
            <a:t>18.7</a:t>
          </a:r>
          <a:r>
            <a:rPr kumimoji="1" lang="ja-JP" altLang="en-US" sz="1300">
              <a:latin typeface="ＭＳ Ｐゴシック" panose="020B0600070205080204" pitchFamily="50" charset="-128"/>
              <a:ea typeface="ＭＳ Ｐゴシック" panose="020B0600070205080204" pitchFamily="50" charset="-128"/>
            </a:rPr>
            <a:t>ポイントと微減で、類似団体平均を</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下回る結果となった。大きな要因であった退職手当組合への特別負担金が近年、減少してきていることが要因であると感がられる。今後、人材採用難により、特に若手人材の確保に課題がある。指定管理者制度の導入など全体的な人件費抑制を図りつつ、若い世代へ定年退職者による知識や技術の継承により、長期的な存続を図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104140</xdr:rowOff>
    </xdr:from>
    <xdr:to>
      <xdr:col>24</xdr:col>
      <xdr:colOff>25400</xdr:colOff>
      <xdr:row>34</xdr:row>
      <xdr:rowOff>149860</xdr:rowOff>
    </xdr:to>
    <xdr:cxnSp macro="">
      <xdr:nvCxnSpPr>
        <xdr:cNvPr id="66" name="直線コネクタ 65"/>
        <xdr:cNvCxnSpPr/>
      </xdr:nvCxnSpPr>
      <xdr:spPr>
        <a:xfrm flipV="1">
          <a:off x="3987800" y="59334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142240</xdr:rowOff>
    </xdr:from>
    <xdr:to>
      <xdr:col>19</xdr:col>
      <xdr:colOff>187325</xdr:colOff>
      <xdr:row>34</xdr:row>
      <xdr:rowOff>149860</xdr:rowOff>
    </xdr:to>
    <xdr:cxnSp macro="">
      <xdr:nvCxnSpPr>
        <xdr:cNvPr id="69" name="直線コネクタ 68"/>
        <xdr:cNvCxnSpPr/>
      </xdr:nvCxnSpPr>
      <xdr:spPr>
        <a:xfrm>
          <a:off x="3098800" y="5971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142240</xdr:rowOff>
    </xdr:from>
    <xdr:to>
      <xdr:col>15</xdr:col>
      <xdr:colOff>98425</xdr:colOff>
      <xdr:row>35</xdr:row>
      <xdr:rowOff>153670</xdr:rowOff>
    </xdr:to>
    <xdr:cxnSp macro="">
      <xdr:nvCxnSpPr>
        <xdr:cNvPr id="72" name="直線コネクタ 71"/>
        <xdr:cNvCxnSpPr/>
      </xdr:nvCxnSpPr>
      <xdr:spPr>
        <a:xfrm flipV="1">
          <a:off x="2209800" y="59715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153670</xdr:rowOff>
    </xdr:from>
    <xdr:to>
      <xdr:col>11</xdr:col>
      <xdr:colOff>9525</xdr:colOff>
      <xdr:row>36</xdr:row>
      <xdr:rowOff>58420</xdr:rowOff>
    </xdr:to>
    <xdr:cxnSp macro="">
      <xdr:nvCxnSpPr>
        <xdr:cNvPr id="75" name="直線コネクタ 74"/>
        <xdr:cNvCxnSpPr/>
      </xdr:nvCxnSpPr>
      <xdr:spPr>
        <a:xfrm flipV="1">
          <a:off x="1320800" y="61544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77" name="テキスト ボックス 76"/>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78" name="フローチャート: 判断 77"/>
        <xdr:cNvSpPr/>
      </xdr:nvSpPr>
      <xdr:spPr>
        <a:xfrm>
          <a:off x="1270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20337</xdr:rowOff>
    </xdr:from>
    <xdr:ext cx="762000" cy="259045"/>
    <xdr:sp macro="" textlink="">
      <xdr:nvSpPr>
        <xdr:cNvPr id="79" name="テキスト ボックス 78"/>
        <xdr:cNvSpPr txBox="1"/>
      </xdr:nvSpPr>
      <xdr:spPr>
        <a:xfrm>
          <a:off x="939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53340</xdr:rowOff>
    </xdr:from>
    <xdr:to>
      <xdr:col>24</xdr:col>
      <xdr:colOff>76200</xdr:colOff>
      <xdr:row>34</xdr:row>
      <xdr:rowOff>154940</xdr:rowOff>
    </xdr:to>
    <xdr:sp macro="" textlink="">
      <xdr:nvSpPr>
        <xdr:cNvPr id="85" name="楕円 84"/>
        <xdr:cNvSpPr/>
      </xdr:nvSpPr>
      <xdr:spPr>
        <a:xfrm>
          <a:off x="47752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69867</xdr:rowOff>
    </xdr:from>
    <xdr:ext cx="762000" cy="259045"/>
    <xdr:sp macro="" textlink="">
      <xdr:nvSpPr>
        <xdr:cNvPr id="86" name="人件費該当値テキスト"/>
        <xdr:cNvSpPr txBox="1"/>
      </xdr:nvSpPr>
      <xdr:spPr>
        <a:xfrm>
          <a:off x="49149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99060</xdr:rowOff>
    </xdr:from>
    <xdr:to>
      <xdr:col>20</xdr:col>
      <xdr:colOff>38100</xdr:colOff>
      <xdr:row>35</xdr:row>
      <xdr:rowOff>29210</xdr:rowOff>
    </xdr:to>
    <xdr:sp macro="" textlink="">
      <xdr:nvSpPr>
        <xdr:cNvPr id="87" name="楕円 86"/>
        <xdr:cNvSpPr/>
      </xdr:nvSpPr>
      <xdr:spPr>
        <a:xfrm>
          <a:off x="3937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39387</xdr:rowOff>
    </xdr:from>
    <xdr:ext cx="736600" cy="259045"/>
    <xdr:sp macro="" textlink="">
      <xdr:nvSpPr>
        <xdr:cNvPr id="88" name="テキスト ボックス 87"/>
        <xdr:cNvSpPr txBox="1"/>
      </xdr:nvSpPr>
      <xdr:spPr>
        <a:xfrm>
          <a:off x="3606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91440</xdr:rowOff>
    </xdr:from>
    <xdr:to>
      <xdr:col>15</xdr:col>
      <xdr:colOff>149225</xdr:colOff>
      <xdr:row>35</xdr:row>
      <xdr:rowOff>21590</xdr:rowOff>
    </xdr:to>
    <xdr:sp macro="" textlink="">
      <xdr:nvSpPr>
        <xdr:cNvPr id="89" name="楕円 88"/>
        <xdr:cNvSpPr/>
      </xdr:nvSpPr>
      <xdr:spPr>
        <a:xfrm>
          <a:off x="3048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31767</xdr:rowOff>
    </xdr:from>
    <xdr:ext cx="762000" cy="259045"/>
    <xdr:sp macro="" textlink="">
      <xdr:nvSpPr>
        <xdr:cNvPr id="90" name="テキスト ボックス 89"/>
        <xdr:cNvSpPr txBox="1"/>
      </xdr:nvSpPr>
      <xdr:spPr>
        <a:xfrm>
          <a:off x="2717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102870</xdr:rowOff>
    </xdr:from>
    <xdr:to>
      <xdr:col>11</xdr:col>
      <xdr:colOff>60325</xdr:colOff>
      <xdr:row>36</xdr:row>
      <xdr:rowOff>33020</xdr:rowOff>
    </xdr:to>
    <xdr:sp macro="" textlink="">
      <xdr:nvSpPr>
        <xdr:cNvPr id="91" name="楕円 90"/>
        <xdr:cNvSpPr/>
      </xdr:nvSpPr>
      <xdr:spPr>
        <a:xfrm>
          <a:off x="2159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43197</xdr:rowOff>
    </xdr:from>
    <xdr:ext cx="762000" cy="259045"/>
    <xdr:sp macro="" textlink="">
      <xdr:nvSpPr>
        <xdr:cNvPr id="92" name="テキスト ボックス 91"/>
        <xdr:cNvSpPr txBox="1"/>
      </xdr:nvSpPr>
      <xdr:spPr>
        <a:xfrm>
          <a:off x="1828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3" name="楕円 92"/>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93997</xdr:rowOff>
    </xdr:from>
    <xdr:ext cx="762000" cy="259045"/>
    <xdr:sp macro="" textlink="">
      <xdr:nvSpPr>
        <xdr:cNvPr id="94" name="テキスト ボックス 93"/>
        <xdr:cNvSpPr txBox="1"/>
      </xdr:nvSpPr>
      <xdr:spPr>
        <a:xfrm>
          <a:off x="939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a:t>
          </a:r>
          <a:r>
            <a:rPr kumimoji="1" lang="en-US" altLang="ja-JP" sz="1300">
              <a:latin typeface="ＭＳ Ｐゴシック" panose="020B0600070205080204" pitchFamily="50" charset="-128"/>
              <a:ea typeface="ＭＳ Ｐゴシック" panose="020B0600070205080204" pitchFamily="50" charset="-128"/>
            </a:rPr>
            <a:t>15.6</a:t>
          </a:r>
          <a:r>
            <a:rPr kumimoji="1" lang="ja-JP" altLang="en-US" sz="1300">
              <a:latin typeface="ＭＳ Ｐゴシック" panose="020B0600070205080204" pitchFamily="50" charset="-128"/>
              <a:ea typeface="ＭＳ Ｐゴシック" panose="020B0600070205080204" pitchFamily="50" charset="-128"/>
            </a:rPr>
            <a:t>ポイントと前年度比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ポイント増となり、類似団体平均を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ポイント上回っている。物価高騰による委託費等の増によるものや令和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月に竣工した総合福祉健康センターの運営開始による費用の増の影響を受けており、類似団体に比較して高止まりしている。必要な業務を取捨選択を行い、経費の節減につなげていく。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41275</xdr:rowOff>
    </xdr:from>
    <xdr:to>
      <xdr:col>82</xdr:col>
      <xdr:colOff>107950</xdr:colOff>
      <xdr:row>17</xdr:row>
      <xdr:rowOff>127000</xdr:rowOff>
    </xdr:to>
    <xdr:cxnSp macro="">
      <xdr:nvCxnSpPr>
        <xdr:cNvPr id="131" name="直線コネクタ 130"/>
        <xdr:cNvCxnSpPr/>
      </xdr:nvCxnSpPr>
      <xdr:spPr>
        <a:xfrm>
          <a:off x="15671800" y="295592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111777</xdr:rowOff>
    </xdr:from>
    <xdr:ext cx="762000" cy="259045"/>
    <xdr:sp macro="" textlink="">
      <xdr:nvSpPr>
        <xdr:cNvPr id="132" name="物件費平均値テキスト"/>
        <xdr:cNvSpPr txBox="1"/>
      </xdr:nvSpPr>
      <xdr:spPr>
        <a:xfrm>
          <a:off x="16598900" y="2683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12700</xdr:rowOff>
    </xdr:from>
    <xdr:to>
      <xdr:col>78</xdr:col>
      <xdr:colOff>69850</xdr:colOff>
      <xdr:row>17</xdr:row>
      <xdr:rowOff>41275</xdr:rowOff>
    </xdr:to>
    <xdr:cxnSp macro="">
      <xdr:nvCxnSpPr>
        <xdr:cNvPr id="134" name="直線コネクタ 133"/>
        <xdr:cNvCxnSpPr/>
      </xdr:nvCxnSpPr>
      <xdr:spPr>
        <a:xfrm>
          <a:off x="14782800" y="29273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168927</xdr:rowOff>
    </xdr:from>
    <xdr:ext cx="736600" cy="259045"/>
    <xdr:sp macro="" textlink="">
      <xdr:nvSpPr>
        <xdr:cNvPr id="136" name="テキスト ボックス 135"/>
        <xdr:cNvSpPr txBox="1"/>
      </xdr:nvSpPr>
      <xdr:spPr>
        <a:xfrm>
          <a:off x="15290800" y="2569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98425</xdr:rowOff>
    </xdr:from>
    <xdr:to>
      <xdr:col>73</xdr:col>
      <xdr:colOff>180975</xdr:colOff>
      <xdr:row>17</xdr:row>
      <xdr:rowOff>12700</xdr:rowOff>
    </xdr:to>
    <xdr:cxnSp macro="">
      <xdr:nvCxnSpPr>
        <xdr:cNvPr id="137" name="直線コネクタ 136"/>
        <xdr:cNvCxnSpPr/>
      </xdr:nvCxnSpPr>
      <xdr:spPr>
        <a:xfrm>
          <a:off x="13893800" y="2670175"/>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83202</xdr:rowOff>
    </xdr:from>
    <xdr:ext cx="762000" cy="259045"/>
    <xdr:sp macro="" textlink="">
      <xdr:nvSpPr>
        <xdr:cNvPr id="139" name="テキスト ボックス 138"/>
        <xdr:cNvSpPr txBox="1"/>
      </xdr:nvSpPr>
      <xdr:spPr>
        <a:xfrm>
          <a:off x="14401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22225</xdr:rowOff>
    </xdr:from>
    <xdr:to>
      <xdr:col>69</xdr:col>
      <xdr:colOff>92075</xdr:colOff>
      <xdr:row>15</xdr:row>
      <xdr:rowOff>98425</xdr:rowOff>
    </xdr:to>
    <xdr:cxnSp macro="">
      <xdr:nvCxnSpPr>
        <xdr:cNvPr id="140" name="直線コネクタ 139"/>
        <xdr:cNvCxnSpPr/>
      </xdr:nvCxnSpPr>
      <xdr:spPr>
        <a:xfrm>
          <a:off x="13004800" y="25939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67327</xdr:rowOff>
    </xdr:from>
    <xdr:ext cx="762000" cy="259045"/>
    <xdr:sp macro="" textlink="">
      <xdr:nvSpPr>
        <xdr:cNvPr id="142" name="テキスト ボックス 141"/>
        <xdr:cNvSpPr txBox="1"/>
      </xdr:nvSpPr>
      <xdr:spPr>
        <a:xfrm>
          <a:off x="13512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85725</xdr:rowOff>
    </xdr:from>
    <xdr:to>
      <xdr:col>65</xdr:col>
      <xdr:colOff>53975</xdr:colOff>
      <xdr:row>17</xdr:row>
      <xdr:rowOff>15875</xdr:rowOff>
    </xdr:to>
    <xdr:sp macro="" textlink="">
      <xdr:nvSpPr>
        <xdr:cNvPr id="143" name="フローチャート: 判断 142"/>
        <xdr:cNvSpPr/>
      </xdr:nvSpPr>
      <xdr:spPr>
        <a:xfrm>
          <a:off x="12954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652</xdr:rowOff>
    </xdr:from>
    <xdr:ext cx="762000" cy="259045"/>
    <xdr:sp macro="" textlink="">
      <xdr:nvSpPr>
        <xdr:cNvPr id="144" name="テキスト ボックス 143"/>
        <xdr:cNvSpPr txBox="1"/>
      </xdr:nvSpPr>
      <xdr:spPr>
        <a:xfrm>
          <a:off x="12623800" y="291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76200</xdr:rowOff>
    </xdr:from>
    <xdr:to>
      <xdr:col>82</xdr:col>
      <xdr:colOff>158750</xdr:colOff>
      <xdr:row>18</xdr:row>
      <xdr:rowOff>6350</xdr:rowOff>
    </xdr:to>
    <xdr:sp macro="" textlink="">
      <xdr:nvSpPr>
        <xdr:cNvPr id="150" name="楕円 149"/>
        <xdr:cNvSpPr/>
      </xdr:nvSpPr>
      <xdr:spPr>
        <a:xfrm>
          <a:off x="164592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48277</xdr:rowOff>
    </xdr:from>
    <xdr:ext cx="762000" cy="259045"/>
    <xdr:sp macro="" textlink="">
      <xdr:nvSpPr>
        <xdr:cNvPr id="151" name="物件費該当値テキスト"/>
        <xdr:cNvSpPr txBox="1"/>
      </xdr:nvSpPr>
      <xdr:spPr>
        <a:xfrm>
          <a:off x="16598900" y="29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161925</xdr:rowOff>
    </xdr:from>
    <xdr:to>
      <xdr:col>78</xdr:col>
      <xdr:colOff>120650</xdr:colOff>
      <xdr:row>17</xdr:row>
      <xdr:rowOff>92075</xdr:rowOff>
    </xdr:to>
    <xdr:sp macro="" textlink="">
      <xdr:nvSpPr>
        <xdr:cNvPr id="152" name="楕円 151"/>
        <xdr:cNvSpPr/>
      </xdr:nvSpPr>
      <xdr:spPr>
        <a:xfrm>
          <a:off x="15621000" y="290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76852</xdr:rowOff>
    </xdr:from>
    <xdr:ext cx="736600" cy="259045"/>
    <xdr:sp macro="" textlink="">
      <xdr:nvSpPr>
        <xdr:cNvPr id="153" name="テキスト ボックス 152"/>
        <xdr:cNvSpPr txBox="1"/>
      </xdr:nvSpPr>
      <xdr:spPr>
        <a:xfrm>
          <a:off x="15290800" y="2991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133350</xdr:rowOff>
    </xdr:from>
    <xdr:to>
      <xdr:col>74</xdr:col>
      <xdr:colOff>31750</xdr:colOff>
      <xdr:row>17</xdr:row>
      <xdr:rowOff>63500</xdr:rowOff>
    </xdr:to>
    <xdr:sp macro="" textlink="">
      <xdr:nvSpPr>
        <xdr:cNvPr id="154" name="楕円 153"/>
        <xdr:cNvSpPr/>
      </xdr:nvSpPr>
      <xdr:spPr>
        <a:xfrm>
          <a:off x="147320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48277</xdr:rowOff>
    </xdr:from>
    <xdr:ext cx="762000" cy="259045"/>
    <xdr:sp macro="" textlink="">
      <xdr:nvSpPr>
        <xdr:cNvPr id="155" name="テキスト ボックス 154"/>
        <xdr:cNvSpPr txBox="1"/>
      </xdr:nvSpPr>
      <xdr:spPr>
        <a:xfrm>
          <a:off x="14401800" y="29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47625</xdr:rowOff>
    </xdr:from>
    <xdr:to>
      <xdr:col>69</xdr:col>
      <xdr:colOff>142875</xdr:colOff>
      <xdr:row>15</xdr:row>
      <xdr:rowOff>149225</xdr:rowOff>
    </xdr:to>
    <xdr:sp macro="" textlink="">
      <xdr:nvSpPr>
        <xdr:cNvPr id="156" name="楕円 155"/>
        <xdr:cNvSpPr/>
      </xdr:nvSpPr>
      <xdr:spPr>
        <a:xfrm>
          <a:off x="13843000" y="26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159402</xdr:rowOff>
    </xdr:from>
    <xdr:ext cx="762000" cy="259045"/>
    <xdr:sp macro="" textlink="">
      <xdr:nvSpPr>
        <xdr:cNvPr id="157" name="テキスト ボックス 156"/>
        <xdr:cNvSpPr txBox="1"/>
      </xdr:nvSpPr>
      <xdr:spPr>
        <a:xfrm>
          <a:off x="13512800" y="238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142875</xdr:rowOff>
    </xdr:from>
    <xdr:to>
      <xdr:col>65</xdr:col>
      <xdr:colOff>53975</xdr:colOff>
      <xdr:row>15</xdr:row>
      <xdr:rowOff>73025</xdr:rowOff>
    </xdr:to>
    <xdr:sp macro="" textlink="">
      <xdr:nvSpPr>
        <xdr:cNvPr id="158" name="楕円 157"/>
        <xdr:cNvSpPr/>
      </xdr:nvSpPr>
      <xdr:spPr>
        <a:xfrm>
          <a:off x="12954000" y="254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83202</xdr:rowOff>
    </xdr:from>
    <xdr:ext cx="762000" cy="259045"/>
    <xdr:sp macro="" textlink="">
      <xdr:nvSpPr>
        <xdr:cNvPr id="159" name="テキスト ボックス 158"/>
        <xdr:cNvSpPr txBox="1"/>
      </xdr:nvSpPr>
      <xdr:spPr>
        <a:xfrm>
          <a:off x="12623800" y="231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扶助費に係る経常収支比率は</a:t>
          </a:r>
          <a:r>
            <a:rPr kumimoji="1" lang="en-US" altLang="ja-JP" sz="1200">
              <a:latin typeface="ＭＳ Ｐゴシック" panose="020B0600070205080204" pitchFamily="50" charset="-128"/>
              <a:ea typeface="ＭＳ Ｐゴシック" panose="020B0600070205080204" pitchFamily="50" charset="-128"/>
            </a:rPr>
            <a:t>4.4</a:t>
          </a:r>
          <a:r>
            <a:rPr kumimoji="1" lang="ja-JP" altLang="en-US" sz="1200">
              <a:latin typeface="ＭＳ Ｐゴシック" panose="020B0600070205080204" pitchFamily="50" charset="-128"/>
              <a:ea typeface="ＭＳ Ｐゴシック" panose="020B0600070205080204" pitchFamily="50" charset="-128"/>
            </a:rPr>
            <a:t>ポイントと類似団体平均を</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ポイント上回っている。昨年度比では</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ポイント減となっている。</a:t>
          </a:r>
        </a:p>
        <a:p>
          <a:r>
            <a:rPr kumimoji="1" lang="ja-JP" altLang="en-US" sz="1200">
              <a:latin typeface="ＭＳ Ｐゴシック" panose="020B0600070205080204" pitchFamily="50" charset="-128"/>
              <a:ea typeface="ＭＳ Ｐゴシック" panose="020B0600070205080204" pitchFamily="50" charset="-128"/>
            </a:rPr>
            <a:t>　 コロナ対策等の給付金が終了したこと等により前年度比では減となっているが、平成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年度以降、高校生までの医療費無料化、保育料無料化を実施しているため、類似団体に比較すると高い水準である。　義務的経費であるもの、喫緊する人口減少対策に要するもののため、住民に対する必要な扶助は今後も継続的に行っていく。</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56</xdr:row>
      <xdr:rowOff>69850</xdr:rowOff>
    </xdr:to>
    <xdr:cxnSp macro="">
      <xdr:nvCxnSpPr>
        <xdr:cNvPr id="192" name="直線コネクタ 191"/>
        <xdr:cNvCxnSpPr/>
      </xdr:nvCxnSpPr>
      <xdr:spPr>
        <a:xfrm flipV="1">
          <a:off x="3987800" y="95377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56</xdr:row>
      <xdr:rowOff>69850</xdr:rowOff>
    </xdr:to>
    <xdr:cxnSp macro="">
      <xdr:nvCxnSpPr>
        <xdr:cNvPr id="195" name="直線コネクタ 194"/>
        <xdr:cNvCxnSpPr/>
      </xdr:nvCxnSpPr>
      <xdr:spPr>
        <a:xfrm>
          <a:off x="3098800" y="95186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97" name="テキスト ボックス 196"/>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56</xdr:row>
      <xdr:rowOff>50800</xdr:rowOff>
    </xdr:to>
    <xdr:cxnSp macro="">
      <xdr:nvCxnSpPr>
        <xdr:cNvPr id="198" name="直線コネクタ 197"/>
        <xdr:cNvCxnSpPr/>
      </xdr:nvCxnSpPr>
      <xdr:spPr>
        <a:xfrm flipV="1">
          <a:off x="2209800" y="95186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0" name="テキスト ボックス 199"/>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50800</xdr:rowOff>
    </xdr:from>
    <xdr:to>
      <xdr:col>11</xdr:col>
      <xdr:colOff>9525</xdr:colOff>
      <xdr:row>57</xdr:row>
      <xdr:rowOff>107950</xdr:rowOff>
    </xdr:to>
    <xdr:cxnSp macro="">
      <xdr:nvCxnSpPr>
        <xdr:cNvPr id="201" name="直線コネクタ 200"/>
        <xdr:cNvCxnSpPr/>
      </xdr:nvCxnSpPr>
      <xdr:spPr>
        <a:xfrm flipV="1">
          <a:off x="1320800" y="96520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03" name="テキスト ボックス 202"/>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0</xdr:rowOff>
    </xdr:from>
    <xdr:to>
      <xdr:col>6</xdr:col>
      <xdr:colOff>171450</xdr:colOff>
      <xdr:row>57</xdr:row>
      <xdr:rowOff>101600</xdr:rowOff>
    </xdr:to>
    <xdr:sp macro="" textlink="">
      <xdr:nvSpPr>
        <xdr:cNvPr id="204" name="フローチャート: 判断 203"/>
        <xdr:cNvSpPr/>
      </xdr:nvSpPr>
      <xdr:spPr>
        <a:xfrm>
          <a:off x="1270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111777</xdr:rowOff>
    </xdr:from>
    <xdr:ext cx="762000" cy="259045"/>
    <xdr:sp macro="" textlink="">
      <xdr:nvSpPr>
        <xdr:cNvPr id="205" name="テキスト ボックス 204"/>
        <xdr:cNvSpPr txBox="1"/>
      </xdr:nvSpPr>
      <xdr:spPr>
        <a:xfrm>
          <a:off x="939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11" name="楕円 210"/>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29227</xdr:rowOff>
    </xdr:from>
    <xdr:ext cx="762000" cy="259045"/>
    <xdr:sp macro="" textlink="">
      <xdr:nvSpPr>
        <xdr:cNvPr id="212" name="扶助費該当値テキスト"/>
        <xdr:cNvSpPr txBox="1"/>
      </xdr:nvSpPr>
      <xdr:spPr>
        <a:xfrm>
          <a:off x="4914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19050</xdr:rowOff>
    </xdr:from>
    <xdr:to>
      <xdr:col>20</xdr:col>
      <xdr:colOff>38100</xdr:colOff>
      <xdr:row>56</xdr:row>
      <xdr:rowOff>120650</xdr:rowOff>
    </xdr:to>
    <xdr:sp macro="" textlink="">
      <xdr:nvSpPr>
        <xdr:cNvPr id="213" name="楕円 212"/>
        <xdr:cNvSpPr/>
      </xdr:nvSpPr>
      <xdr:spPr>
        <a:xfrm>
          <a:off x="3937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214" name="テキスト ボックス 213"/>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15" name="楕円 214"/>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216" name="テキスト ボックス 215"/>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17" name="楕円 216"/>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218" name="テキスト ボックス 217"/>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19" name="楕円 218"/>
        <xdr:cNvSpPr/>
      </xdr:nvSpPr>
      <xdr:spPr>
        <a:xfrm>
          <a:off x="1270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143527</xdr:rowOff>
    </xdr:from>
    <xdr:ext cx="762000" cy="259045"/>
    <xdr:sp macro="" textlink="">
      <xdr:nvSpPr>
        <xdr:cNvPr id="220" name="テキスト ボックス 219"/>
        <xdr:cNvSpPr txBox="1"/>
      </xdr:nvSpPr>
      <xdr:spPr>
        <a:xfrm>
          <a:off x="939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その他経費に係る経常収支比率は、対前年度比で</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ポイントとなり、類似団体平均を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特別会計への繰出金については、継続して病院事業の適正化を図り、事業費抑制に努める。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99568</xdr:rowOff>
    </xdr:from>
    <xdr:to>
      <xdr:col>82</xdr:col>
      <xdr:colOff>107950</xdr:colOff>
      <xdr:row>56</xdr:row>
      <xdr:rowOff>163576</xdr:rowOff>
    </xdr:to>
    <xdr:cxnSp macro="">
      <xdr:nvCxnSpPr>
        <xdr:cNvPr id="250" name="直線コネクタ 249"/>
        <xdr:cNvCxnSpPr/>
      </xdr:nvCxnSpPr>
      <xdr:spPr>
        <a:xfrm>
          <a:off x="15671800" y="970076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51" name="その他平均値テキスト"/>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99568</xdr:rowOff>
    </xdr:from>
    <xdr:to>
      <xdr:col>78</xdr:col>
      <xdr:colOff>69850</xdr:colOff>
      <xdr:row>57</xdr:row>
      <xdr:rowOff>19558</xdr:rowOff>
    </xdr:to>
    <xdr:cxnSp macro="">
      <xdr:nvCxnSpPr>
        <xdr:cNvPr id="253" name="直線コネクタ 252"/>
        <xdr:cNvCxnSpPr/>
      </xdr:nvCxnSpPr>
      <xdr:spPr>
        <a:xfrm flipV="1">
          <a:off x="14782800" y="970076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151401</xdr:rowOff>
    </xdr:from>
    <xdr:ext cx="736600" cy="259045"/>
    <xdr:sp macro="" textlink="">
      <xdr:nvSpPr>
        <xdr:cNvPr id="255" name="テキスト ボックス 254"/>
        <xdr:cNvSpPr txBox="1"/>
      </xdr:nvSpPr>
      <xdr:spPr>
        <a:xfrm>
          <a:off x="15290800" y="9409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19558</xdr:rowOff>
    </xdr:from>
    <xdr:to>
      <xdr:col>73</xdr:col>
      <xdr:colOff>180975</xdr:colOff>
      <xdr:row>57</xdr:row>
      <xdr:rowOff>56134</xdr:rowOff>
    </xdr:to>
    <xdr:cxnSp macro="">
      <xdr:nvCxnSpPr>
        <xdr:cNvPr id="256" name="直線コネクタ 255"/>
        <xdr:cNvCxnSpPr/>
      </xdr:nvCxnSpPr>
      <xdr:spPr>
        <a:xfrm flipV="1">
          <a:off x="13893800" y="97922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146829</xdr:rowOff>
    </xdr:from>
    <xdr:ext cx="762000" cy="259045"/>
    <xdr:sp macro="" textlink="">
      <xdr:nvSpPr>
        <xdr:cNvPr id="258" name="テキスト ボックス 257"/>
        <xdr:cNvSpPr txBox="1"/>
      </xdr:nvSpPr>
      <xdr:spPr>
        <a:xfrm>
          <a:off x="14401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168148</xdr:rowOff>
    </xdr:from>
    <xdr:to>
      <xdr:col>69</xdr:col>
      <xdr:colOff>92075</xdr:colOff>
      <xdr:row>57</xdr:row>
      <xdr:rowOff>56134</xdr:rowOff>
    </xdr:to>
    <xdr:cxnSp macro="">
      <xdr:nvCxnSpPr>
        <xdr:cNvPr id="259" name="直線コネクタ 258"/>
        <xdr:cNvCxnSpPr/>
      </xdr:nvCxnSpPr>
      <xdr:spPr>
        <a:xfrm>
          <a:off x="13004800" y="976934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0" name="フローチャート: 判断 259"/>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2811</xdr:rowOff>
    </xdr:from>
    <xdr:ext cx="762000" cy="259045"/>
    <xdr:sp macro="" textlink="">
      <xdr:nvSpPr>
        <xdr:cNvPr id="261" name="テキスト ボックス 260"/>
        <xdr:cNvSpPr txBox="1"/>
      </xdr:nvSpPr>
      <xdr:spPr>
        <a:xfrm>
          <a:off x="13512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140208</xdr:rowOff>
    </xdr:from>
    <xdr:to>
      <xdr:col>65</xdr:col>
      <xdr:colOff>53975</xdr:colOff>
      <xdr:row>57</xdr:row>
      <xdr:rowOff>70358</xdr:rowOff>
    </xdr:to>
    <xdr:sp macro="" textlink="">
      <xdr:nvSpPr>
        <xdr:cNvPr id="262" name="フローチャート: 判断 261"/>
        <xdr:cNvSpPr/>
      </xdr:nvSpPr>
      <xdr:spPr>
        <a:xfrm>
          <a:off x="12954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55135</xdr:rowOff>
    </xdr:from>
    <xdr:ext cx="762000" cy="259045"/>
    <xdr:sp macro="" textlink="">
      <xdr:nvSpPr>
        <xdr:cNvPr id="263" name="テキスト ボックス 262"/>
        <xdr:cNvSpPr txBox="1"/>
      </xdr:nvSpPr>
      <xdr:spPr>
        <a:xfrm>
          <a:off x="126238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112776</xdr:rowOff>
    </xdr:from>
    <xdr:to>
      <xdr:col>82</xdr:col>
      <xdr:colOff>158750</xdr:colOff>
      <xdr:row>57</xdr:row>
      <xdr:rowOff>42926</xdr:rowOff>
    </xdr:to>
    <xdr:sp macro="" textlink="">
      <xdr:nvSpPr>
        <xdr:cNvPr id="269" name="楕円 268"/>
        <xdr:cNvSpPr/>
      </xdr:nvSpPr>
      <xdr:spPr>
        <a:xfrm>
          <a:off x="16459200" y="971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84853</xdr:rowOff>
    </xdr:from>
    <xdr:ext cx="762000" cy="259045"/>
    <xdr:sp macro="" textlink="">
      <xdr:nvSpPr>
        <xdr:cNvPr id="270" name="その他該当値テキスト"/>
        <xdr:cNvSpPr txBox="1"/>
      </xdr:nvSpPr>
      <xdr:spPr>
        <a:xfrm>
          <a:off x="16598900" y="9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48768</xdr:rowOff>
    </xdr:from>
    <xdr:to>
      <xdr:col>78</xdr:col>
      <xdr:colOff>120650</xdr:colOff>
      <xdr:row>56</xdr:row>
      <xdr:rowOff>150368</xdr:rowOff>
    </xdr:to>
    <xdr:sp macro="" textlink="">
      <xdr:nvSpPr>
        <xdr:cNvPr id="271" name="楕円 270"/>
        <xdr:cNvSpPr/>
      </xdr:nvSpPr>
      <xdr:spPr>
        <a:xfrm>
          <a:off x="15621000" y="964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135145</xdr:rowOff>
    </xdr:from>
    <xdr:ext cx="736600" cy="259045"/>
    <xdr:sp macro="" textlink="">
      <xdr:nvSpPr>
        <xdr:cNvPr id="272" name="テキスト ボックス 271"/>
        <xdr:cNvSpPr txBox="1"/>
      </xdr:nvSpPr>
      <xdr:spPr>
        <a:xfrm>
          <a:off x="15290800" y="9736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140208</xdr:rowOff>
    </xdr:from>
    <xdr:to>
      <xdr:col>74</xdr:col>
      <xdr:colOff>31750</xdr:colOff>
      <xdr:row>57</xdr:row>
      <xdr:rowOff>70358</xdr:rowOff>
    </xdr:to>
    <xdr:sp macro="" textlink="">
      <xdr:nvSpPr>
        <xdr:cNvPr id="273" name="楕円 272"/>
        <xdr:cNvSpPr/>
      </xdr:nvSpPr>
      <xdr:spPr>
        <a:xfrm>
          <a:off x="14732000" y="974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55135</xdr:rowOff>
    </xdr:from>
    <xdr:ext cx="762000" cy="259045"/>
    <xdr:sp macro="" textlink="">
      <xdr:nvSpPr>
        <xdr:cNvPr id="274" name="テキスト ボックス 273"/>
        <xdr:cNvSpPr txBox="1"/>
      </xdr:nvSpPr>
      <xdr:spPr>
        <a:xfrm>
          <a:off x="144018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5334</xdr:rowOff>
    </xdr:from>
    <xdr:to>
      <xdr:col>69</xdr:col>
      <xdr:colOff>142875</xdr:colOff>
      <xdr:row>57</xdr:row>
      <xdr:rowOff>106934</xdr:rowOff>
    </xdr:to>
    <xdr:sp macro="" textlink="">
      <xdr:nvSpPr>
        <xdr:cNvPr id="275" name="楕円 274"/>
        <xdr:cNvSpPr/>
      </xdr:nvSpPr>
      <xdr:spPr>
        <a:xfrm>
          <a:off x="13843000" y="97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91711</xdr:rowOff>
    </xdr:from>
    <xdr:ext cx="762000" cy="259045"/>
    <xdr:sp macro="" textlink="">
      <xdr:nvSpPr>
        <xdr:cNvPr id="276" name="テキスト ボックス 275"/>
        <xdr:cNvSpPr txBox="1"/>
      </xdr:nvSpPr>
      <xdr:spPr>
        <a:xfrm>
          <a:off x="13512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117348</xdr:rowOff>
    </xdr:from>
    <xdr:to>
      <xdr:col>65</xdr:col>
      <xdr:colOff>53975</xdr:colOff>
      <xdr:row>57</xdr:row>
      <xdr:rowOff>47498</xdr:rowOff>
    </xdr:to>
    <xdr:sp macro="" textlink="">
      <xdr:nvSpPr>
        <xdr:cNvPr id="277" name="楕円 276"/>
        <xdr:cNvSpPr/>
      </xdr:nvSpPr>
      <xdr:spPr>
        <a:xfrm>
          <a:off x="12954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57675</xdr:rowOff>
    </xdr:from>
    <xdr:ext cx="762000" cy="259045"/>
    <xdr:sp macro="" textlink="">
      <xdr:nvSpPr>
        <xdr:cNvPr id="278" name="テキスト ボックス 277"/>
        <xdr:cNvSpPr txBox="1"/>
      </xdr:nvSpPr>
      <xdr:spPr>
        <a:xfrm>
          <a:off x="12623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補助費等に係る経常収支比率は、対前年度比で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17.8</a:t>
          </a:r>
          <a:r>
            <a:rPr kumimoji="1" lang="ja-JP" altLang="en-US" sz="1300">
              <a:latin typeface="ＭＳ Ｐゴシック" panose="020B0600070205080204" pitchFamily="50" charset="-128"/>
              <a:ea typeface="ＭＳ Ｐゴシック" panose="020B0600070205080204" pitchFamily="50" charset="-128"/>
            </a:rPr>
            <a:t>ポイントとなり、類似団体平均を</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年度以降は五所川原消防事務組合の負担金が要因である。単独補助金については、平成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年度以降、見直し削減に取り組んできたところであり、今後も補助費等の抑制に努めていく。</a:t>
          </a: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xdr:rowOff>
    </xdr:from>
    <xdr:to>
      <xdr:col>82</xdr:col>
      <xdr:colOff>107950</xdr:colOff>
      <xdr:row>38</xdr:row>
      <xdr:rowOff>26416</xdr:rowOff>
    </xdr:to>
    <xdr:cxnSp macro="">
      <xdr:nvCxnSpPr>
        <xdr:cNvPr id="308" name="直線コネクタ 307"/>
        <xdr:cNvCxnSpPr/>
      </xdr:nvCxnSpPr>
      <xdr:spPr>
        <a:xfrm>
          <a:off x="15671800" y="652322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58437</xdr:rowOff>
    </xdr:from>
    <xdr:ext cx="762000" cy="259045"/>
    <xdr:sp macro="" textlink="">
      <xdr:nvSpPr>
        <xdr:cNvPr id="309" name="補助費等平均値テキスト"/>
        <xdr:cNvSpPr txBox="1"/>
      </xdr:nvSpPr>
      <xdr:spPr>
        <a:xfrm>
          <a:off x="16598900" y="623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97282</xdr:rowOff>
    </xdr:from>
    <xdr:to>
      <xdr:col>78</xdr:col>
      <xdr:colOff>69850</xdr:colOff>
      <xdr:row>38</xdr:row>
      <xdr:rowOff>8128</xdr:rowOff>
    </xdr:to>
    <xdr:cxnSp macro="">
      <xdr:nvCxnSpPr>
        <xdr:cNvPr id="311" name="直線コネクタ 310"/>
        <xdr:cNvCxnSpPr/>
      </xdr:nvCxnSpPr>
      <xdr:spPr>
        <a:xfrm>
          <a:off x="14782800" y="64409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117111</xdr:rowOff>
    </xdr:from>
    <xdr:ext cx="736600" cy="259045"/>
    <xdr:sp macro="" textlink="">
      <xdr:nvSpPr>
        <xdr:cNvPr id="313" name="テキスト ボックス 312"/>
        <xdr:cNvSpPr txBox="1"/>
      </xdr:nvSpPr>
      <xdr:spPr>
        <a:xfrm>
          <a:off x="15290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97282</xdr:rowOff>
    </xdr:from>
    <xdr:to>
      <xdr:col>73</xdr:col>
      <xdr:colOff>180975</xdr:colOff>
      <xdr:row>37</xdr:row>
      <xdr:rowOff>101854</xdr:rowOff>
    </xdr:to>
    <xdr:cxnSp macro="">
      <xdr:nvCxnSpPr>
        <xdr:cNvPr id="314" name="直線コネクタ 313"/>
        <xdr:cNvCxnSpPr/>
      </xdr:nvCxnSpPr>
      <xdr:spPr>
        <a:xfrm flipV="1">
          <a:off x="13893800" y="64409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6" name="テキスト ボックス 315"/>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101854</xdr:rowOff>
    </xdr:from>
    <xdr:to>
      <xdr:col>69</xdr:col>
      <xdr:colOff>92075</xdr:colOff>
      <xdr:row>37</xdr:row>
      <xdr:rowOff>138430</xdr:rowOff>
    </xdr:to>
    <xdr:cxnSp macro="">
      <xdr:nvCxnSpPr>
        <xdr:cNvPr id="317" name="直線コネクタ 316"/>
        <xdr:cNvCxnSpPr/>
      </xdr:nvCxnSpPr>
      <xdr:spPr>
        <a:xfrm flipV="1">
          <a:off x="13004800" y="64455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8" name="フローチャート: 判断 317"/>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19" name="テキスト ボックス 318"/>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20" name="フローチャート: 判断 319"/>
        <xdr:cNvSpPr/>
      </xdr:nvSpPr>
      <xdr:spPr>
        <a:xfrm>
          <a:off x="12954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25417</xdr:rowOff>
    </xdr:from>
    <xdr:ext cx="762000" cy="259045"/>
    <xdr:sp macro="" textlink="">
      <xdr:nvSpPr>
        <xdr:cNvPr id="321" name="テキスト ボックス 320"/>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147066</xdr:rowOff>
    </xdr:from>
    <xdr:to>
      <xdr:col>82</xdr:col>
      <xdr:colOff>158750</xdr:colOff>
      <xdr:row>38</xdr:row>
      <xdr:rowOff>77215</xdr:rowOff>
    </xdr:to>
    <xdr:sp macro="" textlink="">
      <xdr:nvSpPr>
        <xdr:cNvPr id="327" name="楕円 326"/>
        <xdr:cNvSpPr/>
      </xdr:nvSpPr>
      <xdr:spPr>
        <a:xfrm>
          <a:off x="16459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119143</xdr:rowOff>
    </xdr:from>
    <xdr:ext cx="762000" cy="259045"/>
    <xdr:sp macro="" textlink="">
      <xdr:nvSpPr>
        <xdr:cNvPr id="328" name="補助費等該当値テキスト"/>
        <xdr:cNvSpPr txBox="1"/>
      </xdr:nvSpPr>
      <xdr:spPr>
        <a:xfrm>
          <a:off x="16598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128778</xdr:rowOff>
    </xdr:from>
    <xdr:to>
      <xdr:col>78</xdr:col>
      <xdr:colOff>120650</xdr:colOff>
      <xdr:row>38</xdr:row>
      <xdr:rowOff>58928</xdr:rowOff>
    </xdr:to>
    <xdr:sp macro="" textlink="">
      <xdr:nvSpPr>
        <xdr:cNvPr id="329" name="楕円 328"/>
        <xdr:cNvSpPr/>
      </xdr:nvSpPr>
      <xdr:spPr>
        <a:xfrm>
          <a:off x="15621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43705</xdr:rowOff>
    </xdr:from>
    <xdr:ext cx="736600" cy="259045"/>
    <xdr:sp macro="" textlink="">
      <xdr:nvSpPr>
        <xdr:cNvPr id="330" name="テキスト ボックス 329"/>
        <xdr:cNvSpPr txBox="1"/>
      </xdr:nvSpPr>
      <xdr:spPr>
        <a:xfrm>
          <a:off x="15290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46482</xdr:rowOff>
    </xdr:from>
    <xdr:to>
      <xdr:col>74</xdr:col>
      <xdr:colOff>31750</xdr:colOff>
      <xdr:row>37</xdr:row>
      <xdr:rowOff>148082</xdr:rowOff>
    </xdr:to>
    <xdr:sp macro="" textlink="">
      <xdr:nvSpPr>
        <xdr:cNvPr id="331" name="楕円 330"/>
        <xdr:cNvSpPr/>
      </xdr:nvSpPr>
      <xdr:spPr>
        <a:xfrm>
          <a:off x="14732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132859</xdr:rowOff>
    </xdr:from>
    <xdr:ext cx="762000" cy="259045"/>
    <xdr:sp macro="" textlink="">
      <xdr:nvSpPr>
        <xdr:cNvPr id="332" name="テキスト ボックス 331"/>
        <xdr:cNvSpPr txBox="1"/>
      </xdr:nvSpPr>
      <xdr:spPr>
        <a:xfrm>
          <a:off x="14401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51054</xdr:rowOff>
    </xdr:from>
    <xdr:to>
      <xdr:col>69</xdr:col>
      <xdr:colOff>142875</xdr:colOff>
      <xdr:row>37</xdr:row>
      <xdr:rowOff>152654</xdr:rowOff>
    </xdr:to>
    <xdr:sp macro="" textlink="">
      <xdr:nvSpPr>
        <xdr:cNvPr id="333" name="楕円 332"/>
        <xdr:cNvSpPr/>
      </xdr:nvSpPr>
      <xdr:spPr>
        <a:xfrm>
          <a:off x="13843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34" name="テキスト ボックス 333"/>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35" name="楕円 334"/>
        <xdr:cNvSpPr/>
      </xdr:nvSpPr>
      <xdr:spPr>
        <a:xfrm>
          <a:off x="12954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27957</xdr:rowOff>
    </xdr:from>
    <xdr:ext cx="762000" cy="259045"/>
    <xdr:sp macro="" textlink="">
      <xdr:nvSpPr>
        <xdr:cNvPr id="336" name="テキスト ボックス 335"/>
        <xdr:cNvSpPr txBox="1"/>
      </xdr:nvSpPr>
      <xdr:spPr>
        <a:xfrm>
          <a:off x="12623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公債費の経常収支比率に占める割合は、対前年度比で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23.3</a:t>
          </a:r>
          <a:r>
            <a:rPr kumimoji="1" lang="ja-JP" altLang="en-US" sz="1300">
              <a:latin typeface="ＭＳ Ｐゴシック" panose="020B0600070205080204" pitchFamily="50" charset="-128"/>
              <a:ea typeface="ＭＳ Ｐゴシック" panose="020B0600070205080204" pitchFamily="50" charset="-128"/>
            </a:rPr>
            <a:t>ポイントで、類似団体を</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ポイント上回っている。令和５年度の長期債償還総額は</a:t>
          </a:r>
          <a:r>
            <a:rPr kumimoji="1" lang="en-US" altLang="ja-JP" sz="1300">
              <a:latin typeface="ＭＳ Ｐゴシック" panose="020B0600070205080204" pitchFamily="50" charset="-128"/>
              <a:ea typeface="ＭＳ Ｐゴシック" panose="020B0600070205080204" pitchFamily="50" charset="-128"/>
            </a:rPr>
            <a:t>1,215</a:t>
          </a:r>
          <a:r>
            <a:rPr kumimoji="1" lang="ja-JP" altLang="en-US" sz="1300">
              <a:latin typeface="ＭＳ Ｐゴシック" panose="020B0600070205080204" pitchFamily="50" charset="-128"/>
              <a:ea typeface="ＭＳ Ｐゴシック" panose="020B0600070205080204" pitchFamily="50" charset="-128"/>
            </a:rPr>
            <a:t>百万円となっており、近年の投資事業により令和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年度にピークになると見込んでいる。元利償還金は普通交付税の基準財政需要額に算入されるものの割合が高く、実質的な負担感は少ないが、減債基金の取崩し等で償還の平準化、適正化に努める。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24130</xdr:rowOff>
    </xdr:from>
    <xdr:to>
      <xdr:col>24</xdr:col>
      <xdr:colOff>25400</xdr:colOff>
      <xdr:row>78</xdr:row>
      <xdr:rowOff>39370</xdr:rowOff>
    </xdr:to>
    <xdr:cxnSp macro="">
      <xdr:nvCxnSpPr>
        <xdr:cNvPr id="368" name="直線コネクタ 367"/>
        <xdr:cNvCxnSpPr/>
      </xdr:nvCxnSpPr>
      <xdr:spPr>
        <a:xfrm flipV="1">
          <a:off x="3987800" y="133972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146066</xdr:rowOff>
    </xdr:from>
    <xdr:ext cx="762000" cy="259045"/>
    <xdr:sp macro="" textlink="">
      <xdr:nvSpPr>
        <xdr:cNvPr id="369" name="公債費平均値テキスト"/>
        <xdr:cNvSpPr txBox="1"/>
      </xdr:nvSpPr>
      <xdr:spPr>
        <a:xfrm>
          <a:off x="4914900" y="13004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16511</xdr:rowOff>
    </xdr:from>
    <xdr:to>
      <xdr:col>19</xdr:col>
      <xdr:colOff>187325</xdr:colOff>
      <xdr:row>78</xdr:row>
      <xdr:rowOff>39370</xdr:rowOff>
    </xdr:to>
    <xdr:cxnSp macro="">
      <xdr:nvCxnSpPr>
        <xdr:cNvPr id="371" name="直線コネクタ 370"/>
        <xdr:cNvCxnSpPr/>
      </xdr:nvCxnSpPr>
      <xdr:spPr>
        <a:xfrm>
          <a:off x="3098800" y="133896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104157</xdr:rowOff>
    </xdr:from>
    <xdr:ext cx="736600" cy="259045"/>
    <xdr:sp macro="" textlink="">
      <xdr:nvSpPr>
        <xdr:cNvPr id="373" name="テキスト ボックス 372"/>
        <xdr:cNvSpPr txBox="1"/>
      </xdr:nvSpPr>
      <xdr:spPr>
        <a:xfrm>
          <a:off x="3606800" y="1296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16511</xdr:rowOff>
    </xdr:from>
    <xdr:to>
      <xdr:col>15</xdr:col>
      <xdr:colOff>98425</xdr:colOff>
      <xdr:row>78</xdr:row>
      <xdr:rowOff>69850</xdr:rowOff>
    </xdr:to>
    <xdr:cxnSp macro="">
      <xdr:nvCxnSpPr>
        <xdr:cNvPr id="374" name="直線コネクタ 373"/>
        <xdr:cNvCxnSpPr/>
      </xdr:nvCxnSpPr>
      <xdr:spPr>
        <a:xfrm flipV="1">
          <a:off x="2209800" y="133896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58437</xdr:rowOff>
    </xdr:from>
    <xdr:ext cx="762000" cy="259045"/>
    <xdr:sp macro="" textlink="">
      <xdr:nvSpPr>
        <xdr:cNvPr id="376" name="テキスト ボックス 375"/>
        <xdr:cNvSpPr txBox="1"/>
      </xdr:nvSpPr>
      <xdr:spPr>
        <a:xfrm>
          <a:off x="2717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69850</xdr:rowOff>
    </xdr:from>
    <xdr:to>
      <xdr:col>11</xdr:col>
      <xdr:colOff>9525</xdr:colOff>
      <xdr:row>78</xdr:row>
      <xdr:rowOff>92711</xdr:rowOff>
    </xdr:to>
    <xdr:cxnSp macro="">
      <xdr:nvCxnSpPr>
        <xdr:cNvPr id="377" name="直線コネクタ 376"/>
        <xdr:cNvCxnSpPr/>
      </xdr:nvCxnSpPr>
      <xdr:spPr>
        <a:xfrm flipV="1">
          <a:off x="1320800" y="134429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9" name="テキスト ボックス 378"/>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0" name="フローチャート: 判断 379"/>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81" name="テキスト ボックス 380"/>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144780</xdr:rowOff>
    </xdr:from>
    <xdr:to>
      <xdr:col>24</xdr:col>
      <xdr:colOff>76200</xdr:colOff>
      <xdr:row>78</xdr:row>
      <xdr:rowOff>74930</xdr:rowOff>
    </xdr:to>
    <xdr:sp macro="" textlink="">
      <xdr:nvSpPr>
        <xdr:cNvPr id="387" name="楕円 386"/>
        <xdr:cNvSpPr/>
      </xdr:nvSpPr>
      <xdr:spPr>
        <a:xfrm>
          <a:off x="47752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116857</xdr:rowOff>
    </xdr:from>
    <xdr:ext cx="762000" cy="259045"/>
    <xdr:sp macro="" textlink="">
      <xdr:nvSpPr>
        <xdr:cNvPr id="388" name="公債費該当値テキスト"/>
        <xdr:cNvSpPr txBox="1"/>
      </xdr:nvSpPr>
      <xdr:spPr>
        <a:xfrm>
          <a:off x="49149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160020</xdr:rowOff>
    </xdr:from>
    <xdr:to>
      <xdr:col>20</xdr:col>
      <xdr:colOff>38100</xdr:colOff>
      <xdr:row>78</xdr:row>
      <xdr:rowOff>90170</xdr:rowOff>
    </xdr:to>
    <xdr:sp macro="" textlink="">
      <xdr:nvSpPr>
        <xdr:cNvPr id="389" name="楕円 388"/>
        <xdr:cNvSpPr/>
      </xdr:nvSpPr>
      <xdr:spPr>
        <a:xfrm>
          <a:off x="39370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74947</xdr:rowOff>
    </xdr:from>
    <xdr:ext cx="736600" cy="259045"/>
    <xdr:sp macro="" textlink="">
      <xdr:nvSpPr>
        <xdr:cNvPr id="390" name="テキスト ボックス 389"/>
        <xdr:cNvSpPr txBox="1"/>
      </xdr:nvSpPr>
      <xdr:spPr>
        <a:xfrm>
          <a:off x="3606800" y="13448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137161</xdr:rowOff>
    </xdr:from>
    <xdr:to>
      <xdr:col>15</xdr:col>
      <xdr:colOff>149225</xdr:colOff>
      <xdr:row>78</xdr:row>
      <xdr:rowOff>67311</xdr:rowOff>
    </xdr:to>
    <xdr:sp macro="" textlink="">
      <xdr:nvSpPr>
        <xdr:cNvPr id="391" name="楕円 390"/>
        <xdr:cNvSpPr/>
      </xdr:nvSpPr>
      <xdr:spPr>
        <a:xfrm>
          <a:off x="3048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52088</xdr:rowOff>
    </xdr:from>
    <xdr:ext cx="762000" cy="259045"/>
    <xdr:sp macro="" textlink="">
      <xdr:nvSpPr>
        <xdr:cNvPr id="392" name="テキスト ボックス 391"/>
        <xdr:cNvSpPr txBox="1"/>
      </xdr:nvSpPr>
      <xdr:spPr>
        <a:xfrm>
          <a:off x="2717800" y="1342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19050</xdr:rowOff>
    </xdr:from>
    <xdr:to>
      <xdr:col>11</xdr:col>
      <xdr:colOff>60325</xdr:colOff>
      <xdr:row>78</xdr:row>
      <xdr:rowOff>120650</xdr:rowOff>
    </xdr:to>
    <xdr:sp macro="" textlink="">
      <xdr:nvSpPr>
        <xdr:cNvPr id="393" name="楕円 392"/>
        <xdr:cNvSpPr/>
      </xdr:nvSpPr>
      <xdr:spPr>
        <a:xfrm>
          <a:off x="2159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105427</xdr:rowOff>
    </xdr:from>
    <xdr:ext cx="762000" cy="259045"/>
    <xdr:sp macro="" textlink="">
      <xdr:nvSpPr>
        <xdr:cNvPr id="394" name="テキスト ボックス 393"/>
        <xdr:cNvSpPr txBox="1"/>
      </xdr:nvSpPr>
      <xdr:spPr>
        <a:xfrm>
          <a:off x="1828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41911</xdr:rowOff>
    </xdr:from>
    <xdr:to>
      <xdr:col>6</xdr:col>
      <xdr:colOff>171450</xdr:colOff>
      <xdr:row>78</xdr:row>
      <xdr:rowOff>143511</xdr:rowOff>
    </xdr:to>
    <xdr:sp macro="" textlink="">
      <xdr:nvSpPr>
        <xdr:cNvPr id="395" name="楕円 394"/>
        <xdr:cNvSpPr/>
      </xdr:nvSpPr>
      <xdr:spPr>
        <a:xfrm>
          <a:off x="1270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128288</xdr:rowOff>
    </xdr:from>
    <xdr:ext cx="762000" cy="259045"/>
    <xdr:sp macro="" textlink="">
      <xdr:nvSpPr>
        <xdr:cNvPr id="396" name="テキスト ボックス 395"/>
        <xdr:cNvSpPr txBox="1"/>
      </xdr:nvSpPr>
      <xdr:spPr>
        <a:xfrm>
          <a:off x="9398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公債費以外に係る経常収支比率は、前年比で</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69.8</a:t>
          </a:r>
          <a:r>
            <a:rPr kumimoji="1" lang="ja-JP" altLang="en-US" sz="1200">
              <a:latin typeface="ＭＳ Ｐゴシック" panose="020B0600070205080204" pitchFamily="50" charset="-128"/>
              <a:ea typeface="ＭＳ Ｐゴシック" panose="020B0600070205080204" pitchFamily="50" charset="-128"/>
            </a:rPr>
            <a:t>ポイントで、類似団体平均を</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ポイント上回っている。</a:t>
          </a:r>
        </a:p>
        <a:p>
          <a:r>
            <a:rPr kumimoji="1" lang="ja-JP" altLang="en-US" sz="1200">
              <a:latin typeface="ＭＳ Ｐゴシック" panose="020B0600070205080204" pitchFamily="50" charset="-128"/>
              <a:ea typeface="ＭＳ Ｐゴシック" panose="020B0600070205080204" pitchFamily="50" charset="-128"/>
            </a:rPr>
            <a:t>　公債費以外では人件費が</a:t>
          </a:r>
          <a:r>
            <a:rPr kumimoji="1" lang="en-US" altLang="ja-JP" sz="1200">
              <a:latin typeface="ＭＳ Ｐゴシック" panose="020B0600070205080204" pitchFamily="50" charset="-128"/>
              <a:ea typeface="ＭＳ Ｐゴシック" panose="020B0600070205080204" pitchFamily="50" charset="-128"/>
            </a:rPr>
            <a:t>18.7</a:t>
          </a:r>
          <a:r>
            <a:rPr kumimoji="1" lang="ja-JP" altLang="en-US" sz="1200">
              <a:latin typeface="ＭＳ Ｐゴシック" panose="020B0600070205080204" pitchFamily="50" charset="-128"/>
              <a:ea typeface="ＭＳ Ｐゴシック" panose="020B0600070205080204" pitchFamily="50" charset="-128"/>
            </a:rPr>
            <a:t>ポイントと一番大きな割合を占めているが類似団単体と比較すると低い水準である。</a:t>
          </a:r>
        </a:p>
        <a:p>
          <a:r>
            <a:rPr kumimoji="1" lang="ja-JP" altLang="en-US" sz="1200">
              <a:latin typeface="ＭＳ Ｐゴシック" panose="020B0600070205080204" pitchFamily="50" charset="-128"/>
              <a:ea typeface="ＭＳ Ｐゴシック" panose="020B0600070205080204" pitchFamily="50" charset="-128"/>
            </a:rPr>
            <a:t>　補助費では消防事務組合運営費や多面的機能支払事業等の県営事業の負担金が増、物件費では総合福祉健康センターの運営開始による費用の増などにより、決算額が類似団体平均を上回っていることが主な要因である。</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22" name="直線コネクタ 421"/>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3" name="公債費以外最小値テキスト"/>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4" name="直線コネクタ 423"/>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5" name="公債費以外最大値テキスト"/>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6" name="直線コネクタ 425"/>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110998</xdr:rowOff>
    </xdr:from>
    <xdr:to>
      <xdr:col>82</xdr:col>
      <xdr:colOff>107950</xdr:colOff>
      <xdr:row>76</xdr:row>
      <xdr:rowOff>3556</xdr:rowOff>
    </xdr:to>
    <xdr:cxnSp macro="">
      <xdr:nvCxnSpPr>
        <xdr:cNvPr id="427" name="直線コネクタ 426"/>
        <xdr:cNvCxnSpPr/>
      </xdr:nvCxnSpPr>
      <xdr:spPr>
        <a:xfrm>
          <a:off x="15671800" y="1296974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85869</xdr:rowOff>
    </xdr:from>
    <xdr:ext cx="762000" cy="259045"/>
    <xdr:sp macro="" textlink="">
      <xdr:nvSpPr>
        <xdr:cNvPr id="428" name="公債費以外平均値テキスト"/>
        <xdr:cNvSpPr txBox="1"/>
      </xdr:nvSpPr>
      <xdr:spPr>
        <a:xfrm>
          <a:off x="16598900" y="12773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9" name="フローチャート: 判断 428"/>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65278</xdr:rowOff>
    </xdr:from>
    <xdr:to>
      <xdr:col>78</xdr:col>
      <xdr:colOff>69850</xdr:colOff>
      <xdr:row>75</xdr:row>
      <xdr:rowOff>110998</xdr:rowOff>
    </xdr:to>
    <xdr:cxnSp macro="">
      <xdr:nvCxnSpPr>
        <xdr:cNvPr id="430" name="直線コネクタ 429"/>
        <xdr:cNvCxnSpPr/>
      </xdr:nvCxnSpPr>
      <xdr:spPr>
        <a:xfrm>
          <a:off x="14782800" y="129240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31" name="フローチャート: 判断 430"/>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126255</xdr:rowOff>
    </xdr:from>
    <xdr:ext cx="736600" cy="259045"/>
    <xdr:sp macro="" textlink="">
      <xdr:nvSpPr>
        <xdr:cNvPr id="432" name="テキスト ボックス 431"/>
        <xdr:cNvSpPr txBox="1"/>
      </xdr:nvSpPr>
      <xdr:spPr>
        <a:xfrm>
          <a:off x="15290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65278</xdr:rowOff>
    </xdr:from>
    <xdr:to>
      <xdr:col>73</xdr:col>
      <xdr:colOff>180975</xdr:colOff>
      <xdr:row>75</xdr:row>
      <xdr:rowOff>124714</xdr:rowOff>
    </xdr:to>
    <xdr:cxnSp macro="">
      <xdr:nvCxnSpPr>
        <xdr:cNvPr id="433" name="直線コネクタ 432"/>
        <xdr:cNvCxnSpPr/>
      </xdr:nvCxnSpPr>
      <xdr:spPr>
        <a:xfrm flipV="1">
          <a:off x="13893800" y="1292402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4" name="フローチャート: 判断 433"/>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34815</xdr:rowOff>
    </xdr:from>
    <xdr:ext cx="762000" cy="259045"/>
    <xdr:sp macro="" textlink="">
      <xdr:nvSpPr>
        <xdr:cNvPr id="435" name="テキスト ボックス 434"/>
        <xdr:cNvSpPr txBox="1"/>
      </xdr:nvSpPr>
      <xdr:spPr>
        <a:xfrm>
          <a:off x="14401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124714</xdr:rowOff>
    </xdr:from>
    <xdr:to>
      <xdr:col>69</xdr:col>
      <xdr:colOff>92075</xdr:colOff>
      <xdr:row>75</xdr:row>
      <xdr:rowOff>165863</xdr:rowOff>
    </xdr:to>
    <xdr:cxnSp macro="">
      <xdr:nvCxnSpPr>
        <xdr:cNvPr id="436" name="直線コネクタ 435"/>
        <xdr:cNvCxnSpPr/>
      </xdr:nvCxnSpPr>
      <xdr:spPr>
        <a:xfrm flipV="1">
          <a:off x="13004800" y="12983464"/>
          <a:ext cx="889000" cy="4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7" name="フローチャート: 判断 436"/>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38" name="テキスト ボックス 437"/>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39" name="フローチャート: 判断 438"/>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139716</xdr:rowOff>
    </xdr:from>
    <xdr:ext cx="762000" cy="259045"/>
    <xdr:sp macro="" textlink="">
      <xdr:nvSpPr>
        <xdr:cNvPr id="440" name="テキスト ボックス 439"/>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124206</xdr:rowOff>
    </xdr:from>
    <xdr:to>
      <xdr:col>82</xdr:col>
      <xdr:colOff>158750</xdr:colOff>
      <xdr:row>76</xdr:row>
      <xdr:rowOff>54356</xdr:rowOff>
    </xdr:to>
    <xdr:sp macro="" textlink="">
      <xdr:nvSpPr>
        <xdr:cNvPr id="446" name="楕円 445"/>
        <xdr:cNvSpPr/>
      </xdr:nvSpPr>
      <xdr:spPr>
        <a:xfrm>
          <a:off x="164592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96283</xdr:rowOff>
    </xdr:from>
    <xdr:ext cx="762000" cy="259045"/>
    <xdr:sp macro="" textlink="">
      <xdr:nvSpPr>
        <xdr:cNvPr id="447" name="公債費以外該当値テキスト"/>
        <xdr:cNvSpPr txBox="1"/>
      </xdr:nvSpPr>
      <xdr:spPr>
        <a:xfrm>
          <a:off x="16598900" y="1295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60198</xdr:rowOff>
    </xdr:from>
    <xdr:to>
      <xdr:col>78</xdr:col>
      <xdr:colOff>120650</xdr:colOff>
      <xdr:row>75</xdr:row>
      <xdr:rowOff>161798</xdr:rowOff>
    </xdr:to>
    <xdr:sp macro="" textlink="">
      <xdr:nvSpPr>
        <xdr:cNvPr id="448" name="楕円 447"/>
        <xdr:cNvSpPr/>
      </xdr:nvSpPr>
      <xdr:spPr>
        <a:xfrm>
          <a:off x="15621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146575</xdr:rowOff>
    </xdr:from>
    <xdr:ext cx="736600" cy="259045"/>
    <xdr:sp macro="" textlink="">
      <xdr:nvSpPr>
        <xdr:cNvPr id="449" name="テキスト ボックス 448"/>
        <xdr:cNvSpPr txBox="1"/>
      </xdr:nvSpPr>
      <xdr:spPr>
        <a:xfrm>
          <a:off x="15290800" y="13005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14478</xdr:rowOff>
    </xdr:from>
    <xdr:to>
      <xdr:col>74</xdr:col>
      <xdr:colOff>31750</xdr:colOff>
      <xdr:row>75</xdr:row>
      <xdr:rowOff>116078</xdr:rowOff>
    </xdr:to>
    <xdr:sp macro="" textlink="">
      <xdr:nvSpPr>
        <xdr:cNvPr id="450" name="楕円 449"/>
        <xdr:cNvSpPr/>
      </xdr:nvSpPr>
      <xdr:spPr>
        <a:xfrm>
          <a:off x="14732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100855</xdr:rowOff>
    </xdr:from>
    <xdr:ext cx="762000" cy="259045"/>
    <xdr:sp macro="" textlink="">
      <xdr:nvSpPr>
        <xdr:cNvPr id="451" name="テキスト ボックス 450"/>
        <xdr:cNvSpPr txBox="1"/>
      </xdr:nvSpPr>
      <xdr:spPr>
        <a:xfrm>
          <a:off x="14401800" y="12959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73914</xdr:rowOff>
    </xdr:from>
    <xdr:to>
      <xdr:col>69</xdr:col>
      <xdr:colOff>142875</xdr:colOff>
      <xdr:row>76</xdr:row>
      <xdr:rowOff>4065</xdr:rowOff>
    </xdr:to>
    <xdr:sp macro="" textlink="">
      <xdr:nvSpPr>
        <xdr:cNvPr id="452" name="楕円 451"/>
        <xdr:cNvSpPr/>
      </xdr:nvSpPr>
      <xdr:spPr>
        <a:xfrm>
          <a:off x="13843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160290</xdr:rowOff>
    </xdr:from>
    <xdr:ext cx="762000" cy="259045"/>
    <xdr:sp macro="" textlink="">
      <xdr:nvSpPr>
        <xdr:cNvPr id="453" name="テキスト ボックス 452"/>
        <xdr:cNvSpPr txBox="1"/>
      </xdr:nvSpPr>
      <xdr:spPr>
        <a:xfrm>
          <a:off x="13512800" y="1301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115062</xdr:rowOff>
    </xdr:from>
    <xdr:to>
      <xdr:col>65</xdr:col>
      <xdr:colOff>53975</xdr:colOff>
      <xdr:row>76</xdr:row>
      <xdr:rowOff>45213</xdr:rowOff>
    </xdr:to>
    <xdr:sp macro="" textlink="">
      <xdr:nvSpPr>
        <xdr:cNvPr id="454" name="楕円 453"/>
        <xdr:cNvSpPr/>
      </xdr:nvSpPr>
      <xdr:spPr>
        <a:xfrm>
          <a:off x="12954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55389</xdr:rowOff>
    </xdr:from>
    <xdr:ext cx="762000" cy="259045"/>
    <xdr:sp macro="" textlink="">
      <xdr:nvSpPr>
        <xdr:cNvPr id="455" name="テキスト ボックス 454"/>
        <xdr:cNvSpPr txBox="1"/>
      </xdr:nvSpPr>
      <xdr:spPr>
        <a:xfrm>
          <a:off x="12623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青森県中泊町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98903</xdr:rowOff>
    </xdr:from>
    <xdr:to>
      <xdr:col>29</xdr:col>
      <xdr:colOff>127000</xdr:colOff>
      <xdr:row>18</xdr:row>
      <xdr:rowOff>120278</xdr:rowOff>
    </xdr:to>
    <xdr:cxnSp macro="">
      <xdr:nvCxnSpPr>
        <xdr:cNvPr id="48" name="直線コネクタ 47"/>
        <xdr:cNvCxnSpPr/>
      </xdr:nvCxnSpPr>
      <xdr:spPr bwMode="auto">
        <a:xfrm flipV="1">
          <a:off x="5003800" y="3232628"/>
          <a:ext cx="647700" cy="21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4710</xdr:rowOff>
    </xdr:from>
    <xdr:ext cx="762000" cy="259045"/>
    <xdr:sp macro="" textlink="">
      <xdr:nvSpPr>
        <xdr:cNvPr id="49" name="人口1人当たり決算額の推移平均値テキスト130"/>
        <xdr:cNvSpPr txBox="1"/>
      </xdr:nvSpPr>
      <xdr:spPr>
        <a:xfrm>
          <a:off x="5740400" y="279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120278</xdr:rowOff>
    </xdr:from>
    <xdr:to>
      <xdr:col>26</xdr:col>
      <xdr:colOff>50800</xdr:colOff>
      <xdr:row>18</xdr:row>
      <xdr:rowOff>153448</xdr:rowOff>
    </xdr:to>
    <xdr:cxnSp macro="">
      <xdr:nvCxnSpPr>
        <xdr:cNvPr id="51" name="直線コネクタ 50"/>
        <xdr:cNvCxnSpPr/>
      </xdr:nvCxnSpPr>
      <xdr:spPr bwMode="auto">
        <a:xfrm flipV="1">
          <a:off x="4305300" y="3254003"/>
          <a:ext cx="698500" cy="33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142566</xdr:rowOff>
    </xdr:from>
    <xdr:ext cx="736600" cy="259045"/>
    <xdr:sp macro="" textlink="">
      <xdr:nvSpPr>
        <xdr:cNvPr id="53" name="テキスト ボックス 52"/>
        <xdr:cNvSpPr txBox="1"/>
      </xdr:nvSpPr>
      <xdr:spPr>
        <a:xfrm>
          <a:off x="4622800" y="2761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153448</xdr:rowOff>
    </xdr:from>
    <xdr:to>
      <xdr:col>22</xdr:col>
      <xdr:colOff>114300</xdr:colOff>
      <xdr:row>19</xdr:row>
      <xdr:rowOff>5420</xdr:rowOff>
    </xdr:to>
    <xdr:cxnSp macro="">
      <xdr:nvCxnSpPr>
        <xdr:cNvPr id="54" name="直線コネクタ 53"/>
        <xdr:cNvCxnSpPr/>
      </xdr:nvCxnSpPr>
      <xdr:spPr bwMode="auto">
        <a:xfrm flipV="1">
          <a:off x="3606800" y="3287173"/>
          <a:ext cx="698500" cy="23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167132</xdr:rowOff>
    </xdr:from>
    <xdr:ext cx="762000" cy="259045"/>
    <xdr:sp macro="" textlink="">
      <xdr:nvSpPr>
        <xdr:cNvPr id="56" name="テキスト ボックス 55"/>
        <xdr:cNvSpPr txBox="1"/>
      </xdr:nvSpPr>
      <xdr:spPr>
        <a:xfrm>
          <a:off x="39243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147742</xdr:rowOff>
    </xdr:from>
    <xdr:to>
      <xdr:col>18</xdr:col>
      <xdr:colOff>177800</xdr:colOff>
      <xdr:row>19</xdr:row>
      <xdr:rowOff>5420</xdr:rowOff>
    </xdr:to>
    <xdr:cxnSp macro="">
      <xdr:nvCxnSpPr>
        <xdr:cNvPr id="57" name="直線コネクタ 56"/>
        <xdr:cNvCxnSpPr/>
      </xdr:nvCxnSpPr>
      <xdr:spPr bwMode="auto">
        <a:xfrm>
          <a:off x="2908300" y="3281467"/>
          <a:ext cx="698500" cy="29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21486</xdr:rowOff>
    </xdr:from>
    <xdr:ext cx="762000" cy="259045"/>
    <xdr:sp macro="" textlink="">
      <xdr:nvSpPr>
        <xdr:cNvPr id="59" name="テキスト ボックス 58"/>
        <xdr:cNvSpPr txBox="1"/>
      </xdr:nvSpPr>
      <xdr:spPr>
        <a:xfrm>
          <a:off x="32258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152551</xdr:rowOff>
    </xdr:from>
    <xdr:to>
      <xdr:col>15</xdr:col>
      <xdr:colOff>101600</xdr:colOff>
      <xdr:row>19</xdr:row>
      <xdr:rowOff>82701</xdr:rowOff>
    </xdr:to>
    <xdr:sp macro="" textlink="">
      <xdr:nvSpPr>
        <xdr:cNvPr id="60" name="フローチャート: 判断 59"/>
        <xdr:cNvSpPr/>
      </xdr:nvSpPr>
      <xdr:spPr bwMode="auto">
        <a:xfrm>
          <a:off x="2857500" y="3286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67478</xdr:rowOff>
    </xdr:from>
    <xdr:ext cx="762000" cy="259045"/>
    <xdr:sp macro="" textlink="">
      <xdr:nvSpPr>
        <xdr:cNvPr id="61" name="テキスト ボックス 60"/>
        <xdr:cNvSpPr txBox="1"/>
      </xdr:nvSpPr>
      <xdr:spPr>
        <a:xfrm>
          <a:off x="2527300" y="337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48103</xdr:rowOff>
    </xdr:from>
    <xdr:to>
      <xdr:col>29</xdr:col>
      <xdr:colOff>177800</xdr:colOff>
      <xdr:row>18</xdr:row>
      <xdr:rowOff>149703</xdr:rowOff>
    </xdr:to>
    <xdr:sp macro="" textlink="">
      <xdr:nvSpPr>
        <xdr:cNvPr id="67" name="楕円 66"/>
        <xdr:cNvSpPr/>
      </xdr:nvSpPr>
      <xdr:spPr bwMode="auto">
        <a:xfrm>
          <a:off x="5600700" y="3181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20180</xdr:rowOff>
    </xdr:from>
    <xdr:ext cx="762000" cy="259045"/>
    <xdr:sp macro="" textlink="">
      <xdr:nvSpPr>
        <xdr:cNvPr id="68" name="人口1人当たり決算額の推移該当値テキスト130"/>
        <xdr:cNvSpPr txBox="1"/>
      </xdr:nvSpPr>
      <xdr:spPr>
        <a:xfrm>
          <a:off x="5740400" y="315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69478</xdr:rowOff>
    </xdr:from>
    <xdr:to>
      <xdr:col>26</xdr:col>
      <xdr:colOff>101600</xdr:colOff>
      <xdr:row>18</xdr:row>
      <xdr:rowOff>171078</xdr:rowOff>
    </xdr:to>
    <xdr:sp macro="" textlink="">
      <xdr:nvSpPr>
        <xdr:cNvPr id="69" name="楕円 68"/>
        <xdr:cNvSpPr/>
      </xdr:nvSpPr>
      <xdr:spPr bwMode="auto">
        <a:xfrm>
          <a:off x="4953000" y="3203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155855</xdr:rowOff>
    </xdr:from>
    <xdr:ext cx="736600" cy="259045"/>
    <xdr:sp macro="" textlink="">
      <xdr:nvSpPr>
        <xdr:cNvPr id="70" name="テキスト ボックス 69"/>
        <xdr:cNvSpPr txBox="1"/>
      </xdr:nvSpPr>
      <xdr:spPr>
        <a:xfrm>
          <a:off x="4622800" y="32895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102647</xdr:rowOff>
    </xdr:from>
    <xdr:to>
      <xdr:col>22</xdr:col>
      <xdr:colOff>165100</xdr:colOff>
      <xdr:row>19</xdr:row>
      <xdr:rowOff>32797</xdr:rowOff>
    </xdr:to>
    <xdr:sp macro="" textlink="">
      <xdr:nvSpPr>
        <xdr:cNvPr id="71" name="楕円 70"/>
        <xdr:cNvSpPr/>
      </xdr:nvSpPr>
      <xdr:spPr bwMode="auto">
        <a:xfrm>
          <a:off x="4254500" y="3236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17575</xdr:rowOff>
    </xdr:from>
    <xdr:ext cx="762000" cy="259045"/>
    <xdr:sp macro="" textlink="">
      <xdr:nvSpPr>
        <xdr:cNvPr id="72" name="テキスト ボックス 71"/>
        <xdr:cNvSpPr txBox="1"/>
      </xdr:nvSpPr>
      <xdr:spPr>
        <a:xfrm>
          <a:off x="3924300" y="332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126070</xdr:rowOff>
    </xdr:from>
    <xdr:to>
      <xdr:col>19</xdr:col>
      <xdr:colOff>38100</xdr:colOff>
      <xdr:row>19</xdr:row>
      <xdr:rowOff>56220</xdr:rowOff>
    </xdr:to>
    <xdr:sp macro="" textlink="">
      <xdr:nvSpPr>
        <xdr:cNvPr id="73" name="楕円 72"/>
        <xdr:cNvSpPr/>
      </xdr:nvSpPr>
      <xdr:spPr bwMode="auto">
        <a:xfrm>
          <a:off x="3556000" y="3259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40997</xdr:rowOff>
    </xdr:from>
    <xdr:ext cx="762000" cy="259045"/>
    <xdr:sp macro="" textlink="">
      <xdr:nvSpPr>
        <xdr:cNvPr id="74" name="テキスト ボックス 73"/>
        <xdr:cNvSpPr txBox="1"/>
      </xdr:nvSpPr>
      <xdr:spPr>
        <a:xfrm>
          <a:off x="3225800" y="3346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96942</xdr:rowOff>
    </xdr:from>
    <xdr:to>
      <xdr:col>15</xdr:col>
      <xdr:colOff>101600</xdr:colOff>
      <xdr:row>19</xdr:row>
      <xdr:rowOff>27091</xdr:rowOff>
    </xdr:to>
    <xdr:sp macro="" textlink="">
      <xdr:nvSpPr>
        <xdr:cNvPr id="75" name="楕円 74"/>
        <xdr:cNvSpPr/>
      </xdr:nvSpPr>
      <xdr:spPr bwMode="auto">
        <a:xfrm>
          <a:off x="2857500" y="3230667"/>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37269</xdr:rowOff>
    </xdr:from>
    <xdr:ext cx="762000" cy="259045"/>
    <xdr:sp macro="" textlink="">
      <xdr:nvSpPr>
        <xdr:cNvPr id="76" name="テキスト ボックス 75"/>
        <xdr:cNvSpPr txBox="1"/>
      </xdr:nvSpPr>
      <xdr:spPr>
        <a:xfrm>
          <a:off x="2527300" y="2999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283150</xdr:rowOff>
    </xdr:from>
    <xdr:to>
      <xdr:col>29</xdr:col>
      <xdr:colOff>127000</xdr:colOff>
      <xdr:row>36</xdr:row>
      <xdr:rowOff>5695</xdr:rowOff>
    </xdr:to>
    <xdr:cxnSp macro="">
      <xdr:nvCxnSpPr>
        <xdr:cNvPr id="112" name="直線コネクタ 111"/>
        <xdr:cNvCxnSpPr/>
      </xdr:nvCxnSpPr>
      <xdr:spPr bwMode="auto">
        <a:xfrm flipV="1">
          <a:off x="5003800" y="6893500"/>
          <a:ext cx="647700" cy="65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328593</xdr:rowOff>
    </xdr:from>
    <xdr:ext cx="762000" cy="259045"/>
    <xdr:sp macro="" textlink="">
      <xdr:nvSpPr>
        <xdr:cNvPr id="113" name="人口1人当たり決算額の推移平均値テキスト445"/>
        <xdr:cNvSpPr txBox="1"/>
      </xdr:nvSpPr>
      <xdr:spPr>
        <a:xfrm>
          <a:off x="5740400" y="6596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303838</xdr:rowOff>
    </xdr:from>
    <xdr:to>
      <xdr:col>26</xdr:col>
      <xdr:colOff>50800</xdr:colOff>
      <xdr:row>36</xdr:row>
      <xdr:rowOff>5695</xdr:rowOff>
    </xdr:to>
    <xdr:cxnSp macro="">
      <xdr:nvCxnSpPr>
        <xdr:cNvPr id="115" name="直線コネクタ 114"/>
        <xdr:cNvCxnSpPr/>
      </xdr:nvCxnSpPr>
      <xdr:spPr bwMode="auto">
        <a:xfrm>
          <a:off x="4305300" y="6914188"/>
          <a:ext cx="698500" cy="44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264035</xdr:rowOff>
    </xdr:from>
    <xdr:ext cx="736600" cy="259045"/>
    <xdr:sp macro="" textlink="">
      <xdr:nvSpPr>
        <xdr:cNvPr id="117" name="テキスト ボックス 116"/>
        <xdr:cNvSpPr txBox="1"/>
      </xdr:nvSpPr>
      <xdr:spPr>
        <a:xfrm>
          <a:off x="4622800" y="6531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303838</xdr:rowOff>
    </xdr:from>
    <xdr:to>
      <xdr:col>22</xdr:col>
      <xdr:colOff>114300</xdr:colOff>
      <xdr:row>35</xdr:row>
      <xdr:rowOff>331238</xdr:rowOff>
    </xdr:to>
    <xdr:cxnSp macro="">
      <xdr:nvCxnSpPr>
        <xdr:cNvPr id="118" name="直線コネクタ 117"/>
        <xdr:cNvCxnSpPr/>
      </xdr:nvCxnSpPr>
      <xdr:spPr bwMode="auto">
        <a:xfrm flipV="1">
          <a:off x="3606800" y="6914188"/>
          <a:ext cx="698500" cy="27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325513</xdr:rowOff>
    </xdr:from>
    <xdr:ext cx="762000" cy="259045"/>
    <xdr:sp macro="" textlink="">
      <xdr:nvSpPr>
        <xdr:cNvPr id="120" name="テキスト ボックス 119"/>
        <xdr:cNvSpPr txBox="1"/>
      </xdr:nvSpPr>
      <xdr:spPr>
        <a:xfrm>
          <a:off x="3924300" y="659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331238</xdr:rowOff>
    </xdr:from>
    <xdr:to>
      <xdr:col>18</xdr:col>
      <xdr:colOff>177800</xdr:colOff>
      <xdr:row>35</xdr:row>
      <xdr:rowOff>336512</xdr:rowOff>
    </xdr:to>
    <xdr:cxnSp macro="">
      <xdr:nvCxnSpPr>
        <xdr:cNvPr id="121" name="直線コネクタ 120"/>
        <xdr:cNvCxnSpPr/>
      </xdr:nvCxnSpPr>
      <xdr:spPr bwMode="auto">
        <a:xfrm flipV="1">
          <a:off x="2908300" y="6941588"/>
          <a:ext cx="698500" cy="5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42987</xdr:rowOff>
    </xdr:from>
    <xdr:ext cx="762000" cy="259045"/>
    <xdr:sp macro="" textlink="">
      <xdr:nvSpPr>
        <xdr:cNvPr id="123" name="テキスト ボックス 122"/>
        <xdr:cNvSpPr txBox="1"/>
      </xdr:nvSpPr>
      <xdr:spPr>
        <a:xfrm>
          <a:off x="3225800" y="69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51593</xdr:rowOff>
    </xdr:from>
    <xdr:to>
      <xdr:col>15</xdr:col>
      <xdr:colOff>101600</xdr:colOff>
      <xdr:row>36</xdr:row>
      <xdr:rowOff>153193</xdr:rowOff>
    </xdr:to>
    <xdr:sp macro="" textlink="">
      <xdr:nvSpPr>
        <xdr:cNvPr id="124" name="フローチャート: 判断 123"/>
        <xdr:cNvSpPr/>
      </xdr:nvSpPr>
      <xdr:spPr bwMode="auto">
        <a:xfrm>
          <a:off x="2857500" y="70048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137970</xdr:rowOff>
    </xdr:from>
    <xdr:ext cx="762000" cy="259045"/>
    <xdr:sp macro="" textlink="">
      <xdr:nvSpPr>
        <xdr:cNvPr id="125" name="テキスト ボックス 124"/>
        <xdr:cNvSpPr txBox="1"/>
      </xdr:nvSpPr>
      <xdr:spPr>
        <a:xfrm>
          <a:off x="2527300" y="709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232350</xdr:rowOff>
    </xdr:from>
    <xdr:to>
      <xdr:col>29</xdr:col>
      <xdr:colOff>177800</xdr:colOff>
      <xdr:row>35</xdr:row>
      <xdr:rowOff>333950</xdr:rowOff>
    </xdr:to>
    <xdr:sp macro="" textlink="">
      <xdr:nvSpPr>
        <xdr:cNvPr id="131" name="楕円 130"/>
        <xdr:cNvSpPr/>
      </xdr:nvSpPr>
      <xdr:spPr bwMode="auto">
        <a:xfrm>
          <a:off x="5600700" y="6842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204427</xdr:rowOff>
    </xdr:from>
    <xdr:ext cx="762000" cy="259045"/>
    <xdr:sp macro="" textlink="">
      <xdr:nvSpPr>
        <xdr:cNvPr id="132" name="人口1人当たり決算額の推移該当値テキスト445"/>
        <xdr:cNvSpPr txBox="1"/>
      </xdr:nvSpPr>
      <xdr:spPr>
        <a:xfrm>
          <a:off x="5740400" y="681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297795</xdr:rowOff>
    </xdr:from>
    <xdr:to>
      <xdr:col>26</xdr:col>
      <xdr:colOff>101600</xdr:colOff>
      <xdr:row>36</xdr:row>
      <xdr:rowOff>56495</xdr:rowOff>
    </xdr:to>
    <xdr:sp macro="" textlink="">
      <xdr:nvSpPr>
        <xdr:cNvPr id="133" name="楕円 132"/>
        <xdr:cNvSpPr/>
      </xdr:nvSpPr>
      <xdr:spPr bwMode="auto">
        <a:xfrm>
          <a:off x="4953000" y="6908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41272</xdr:rowOff>
    </xdr:from>
    <xdr:ext cx="736600" cy="259045"/>
    <xdr:sp macro="" textlink="">
      <xdr:nvSpPr>
        <xdr:cNvPr id="134" name="テキスト ボックス 133"/>
        <xdr:cNvSpPr txBox="1"/>
      </xdr:nvSpPr>
      <xdr:spPr>
        <a:xfrm>
          <a:off x="4622800" y="6994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253038</xdr:rowOff>
    </xdr:from>
    <xdr:to>
      <xdr:col>22</xdr:col>
      <xdr:colOff>165100</xdr:colOff>
      <xdr:row>36</xdr:row>
      <xdr:rowOff>11738</xdr:rowOff>
    </xdr:to>
    <xdr:sp macro="" textlink="">
      <xdr:nvSpPr>
        <xdr:cNvPr id="135" name="楕円 134"/>
        <xdr:cNvSpPr/>
      </xdr:nvSpPr>
      <xdr:spPr bwMode="auto">
        <a:xfrm>
          <a:off x="4254500" y="6863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339415</xdr:rowOff>
    </xdr:from>
    <xdr:ext cx="762000" cy="259045"/>
    <xdr:sp macro="" textlink="">
      <xdr:nvSpPr>
        <xdr:cNvPr id="136" name="テキスト ボックス 135"/>
        <xdr:cNvSpPr txBox="1"/>
      </xdr:nvSpPr>
      <xdr:spPr>
        <a:xfrm>
          <a:off x="3924300" y="694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280438</xdr:rowOff>
    </xdr:from>
    <xdr:to>
      <xdr:col>19</xdr:col>
      <xdr:colOff>38100</xdr:colOff>
      <xdr:row>36</xdr:row>
      <xdr:rowOff>39138</xdr:rowOff>
    </xdr:to>
    <xdr:sp macro="" textlink="">
      <xdr:nvSpPr>
        <xdr:cNvPr id="137" name="楕円 136"/>
        <xdr:cNvSpPr/>
      </xdr:nvSpPr>
      <xdr:spPr bwMode="auto">
        <a:xfrm>
          <a:off x="3556000" y="6890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49315</xdr:rowOff>
    </xdr:from>
    <xdr:ext cx="762000" cy="259045"/>
    <xdr:sp macro="" textlink="">
      <xdr:nvSpPr>
        <xdr:cNvPr id="138" name="テキスト ボックス 137"/>
        <xdr:cNvSpPr txBox="1"/>
      </xdr:nvSpPr>
      <xdr:spPr>
        <a:xfrm>
          <a:off x="3225800" y="665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285712</xdr:rowOff>
    </xdr:from>
    <xdr:to>
      <xdr:col>15</xdr:col>
      <xdr:colOff>101600</xdr:colOff>
      <xdr:row>36</xdr:row>
      <xdr:rowOff>44412</xdr:rowOff>
    </xdr:to>
    <xdr:sp macro="" textlink="">
      <xdr:nvSpPr>
        <xdr:cNvPr id="139" name="楕円 138"/>
        <xdr:cNvSpPr/>
      </xdr:nvSpPr>
      <xdr:spPr bwMode="auto">
        <a:xfrm>
          <a:off x="2857500" y="6896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54589</xdr:rowOff>
    </xdr:from>
    <xdr:ext cx="762000" cy="259045"/>
    <xdr:sp macro="" textlink="">
      <xdr:nvSpPr>
        <xdr:cNvPr id="140" name="テキスト ボックス 139"/>
        <xdr:cNvSpPr txBox="1"/>
      </xdr:nvSpPr>
      <xdr:spPr>
        <a:xfrm>
          <a:off x="2527300" y="6664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青森県中泊町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9,645
9,580
216.34
10,063,308
9,819,688
242,454
4,891,707
14,605,456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66.2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15856</xdr:rowOff>
    </xdr:from>
    <xdr:to>
      <xdr:col>24</xdr:col>
      <xdr:colOff>63500</xdr:colOff>
      <xdr:row>38</xdr:row>
      <xdr:rowOff>16582</xdr:rowOff>
    </xdr:to>
    <xdr:cxnSp macro="">
      <xdr:nvCxnSpPr>
        <xdr:cNvPr id="57" name="直線コネクタ 56"/>
        <xdr:cNvCxnSpPr/>
      </xdr:nvCxnSpPr>
      <xdr:spPr>
        <a:xfrm flipV="1">
          <a:off x="3797300" y="6530956"/>
          <a:ext cx="838200" cy="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106045</xdr:rowOff>
    </xdr:from>
    <xdr:ext cx="599010" cy="259045"/>
    <xdr:sp macro="" textlink="">
      <xdr:nvSpPr>
        <xdr:cNvPr id="58" name="人件費平均値テキスト"/>
        <xdr:cNvSpPr txBox="1"/>
      </xdr:nvSpPr>
      <xdr:spPr>
        <a:xfrm>
          <a:off x="4686300" y="593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16582</xdr:rowOff>
    </xdr:from>
    <xdr:to>
      <xdr:col>19</xdr:col>
      <xdr:colOff>177800</xdr:colOff>
      <xdr:row>38</xdr:row>
      <xdr:rowOff>31441</xdr:rowOff>
    </xdr:to>
    <xdr:cxnSp macro="">
      <xdr:nvCxnSpPr>
        <xdr:cNvPr id="60" name="直線コネクタ 59"/>
        <xdr:cNvCxnSpPr/>
      </xdr:nvCxnSpPr>
      <xdr:spPr>
        <a:xfrm flipV="1">
          <a:off x="2908300" y="6531682"/>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52733</xdr:rowOff>
    </xdr:from>
    <xdr:ext cx="599010" cy="259045"/>
    <xdr:sp macro="" textlink="">
      <xdr:nvSpPr>
        <xdr:cNvPr id="62" name="テキスト ボックス 61"/>
        <xdr:cNvSpPr txBox="1"/>
      </xdr:nvSpPr>
      <xdr:spPr>
        <a:xfrm>
          <a:off x="3497795" y="588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18959</xdr:rowOff>
    </xdr:from>
    <xdr:to>
      <xdr:col>15</xdr:col>
      <xdr:colOff>50800</xdr:colOff>
      <xdr:row>38</xdr:row>
      <xdr:rowOff>31441</xdr:rowOff>
    </xdr:to>
    <xdr:cxnSp macro="">
      <xdr:nvCxnSpPr>
        <xdr:cNvPr id="63" name="直線コネクタ 62"/>
        <xdr:cNvCxnSpPr/>
      </xdr:nvCxnSpPr>
      <xdr:spPr>
        <a:xfrm>
          <a:off x="2019300" y="6534059"/>
          <a:ext cx="889000" cy="1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71181</xdr:rowOff>
    </xdr:from>
    <xdr:ext cx="599010" cy="259045"/>
    <xdr:sp macro="" textlink="">
      <xdr:nvSpPr>
        <xdr:cNvPr id="65" name="テキスト ボックス 64"/>
        <xdr:cNvSpPr txBox="1"/>
      </xdr:nvSpPr>
      <xdr:spPr>
        <a:xfrm>
          <a:off x="2608795" y="590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18959</xdr:rowOff>
    </xdr:from>
    <xdr:to>
      <xdr:col>10</xdr:col>
      <xdr:colOff>114300</xdr:colOff>
      <xdr:row>38</xdr:row>
      <xdr:rowOff>31361</xdr:rowOff>
    </xdr:to>
    <xdr:cxnSp macro="">
      <xdr:nvCxnSpPr>
        <xdr:cNvPr id="66" name="直線コネクタ 65"/>
        <xdr:cNvCxnSpPr/>
      </xdr:nvCxnSpPr>
      <xdr:spPr>
        <a:xfrm flipV="1">
          <a:off x="1130300" y="6534059"/>
          <a:ext cx="889000" cy="1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115216</xdr:rowOff>
    </xdr:from>
    <xdr:ext cx="599010" cy="259045"/>
    <xdr:sp macro="" textlink="">
      <xdr:nvSpPr>
        <xdr:cNvPr id="68" name="テキスト ボックス 67"/>
        <xdr:cNvSpPr txBox="1"/>
      </xdr:nvSpPr>
      <xdr:spPr>
        <a:xfrm>
          <a:off x="1719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150611</xdr:rowOff>
    </xdr:from>
    <xdr:to>
      <xdr:col>6</xdr:col>
      <xdr:colOff>38100</xdr:colOff>
      <xdr:row>38</xdr:row>
      <xdr:rowOff>80761</xdr:rowOff>
    </xdr:to>
    <xdr:sp macro="" textlink="">
      <xdr:nvSpPr>
        <xdr:cNvPr id="69" name="フローチャート: 判断 68"/>
        <xdr:cNvSpPr/>
      </xdr:nvSpPr>
      <xdr:spPr>
        <a:xfrm>
          <a:off x="1079500" y="6494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97288</xdr:rowOff>
    </xdr:from>
    <xdr:ext cx="534377" cy="259045"/>
    <xdr:sp macro="" textlink="">
      <xdr:nvSpPr>
        <xdr:cNvPr id="70" name="テキスト ボックス 69"/>
        <xdr:cNvSpPr txBox="1"/>
      </xdr:nvSpPr>
      <xdr:spPr>
        <a:xfrm>
          <a:off x="863111" y="626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136506</xdr:rowOff>
    </xdr:from>
    <xdr:to>
      <xdr:col>24</xdr:col>
      <xdr:colOff>114300</xdr:colOff>
      <xdr:row>38</xdr:row>
      <xdr:rowOff>66656</xdr:rowOff>
    </xdr:to>
    <xdr:sp macro="" textlink="">
      <xdr:nvSpPr>
        <xdr:cNvPr id="76" name="楕円 75"/>
        <xdr:cNvSpPr/>
      </xdr:nvSpPr>
      <xdr:spPr>
        <a:xfrm>
          <a:off x="4584700" y="648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51433</xdr:rowOff>
    </xdr:from>
    <xdr:ext cx="599010" cy="259045"/>
    <xdr:sp macro="" textlink="">
      <xdr:nvSpPr>
        <xdr:cNvPr id="77" name="人件費該当値テキスト"/>
        <xdr:cNvSpPr txBox="1"/>
      </xdr:nvSpPr>
      <xdr:spPr>
        <a:xfrm>
          <a:off x="4686300" y="6395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137232</xdr:rowOff>
    </xdr:from>
    <xdr:to>
      <xdr:col>20</xdr:col>
      <xdr:colOff>38100</xdr:colOff>
      <xdr:row>38</xdr:row>
      <xdr:rowOff>67382</xdr:rowOff>
    </xdr:to>
    <xdr:sp macro="" textlink="">
      <xdr:nvSpPr>
        <xdr:cNvPr id="78" name="楕円 77"/>
        <xdr:cNvSpPr/>
      </xdr:nvSpPr>
      <xdr:spPr>
        <a:xfrm>
          <a:off x="3746500" y="648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58509</xdr:rowOff>
    </xdr:from>
    <xdr:ext cx="599010" cy="259045"/>
    <xdr:sp macro="" textlink="">
      <xdr:nvSpPr>
        <xdr:cNvPr id="79" name="テキスト ボックス 78"/>
        <xdr:cNvSpPr txBox="1"/>
      </xdr:nvSpPr>
      <xdr:spPr>
        <a:xfrm>
          <a:off x="3497795" y="6573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152091</xdr:rowOff>
    </xdr:from>
    <xdr:to>
      <xdr:col>15</xdr:col>
      <xdr:colOff>101600</xdr:colOff>
      <xdr:row>38</xdr:row>
      <xdr:rowOff>82241</xdr:rowOff>
    </xdr:to>
    <xdr:sp macro="" textlink="">
      <xdr:nvSpPr>
        <xdr:cNvPr id="80" name="楕円 79"/>
        <xdr:cNvSpPr/>
      </xdr:nvSpPr>
      <xdr:spPr>
        <a:xfrm>
          <a:off x="2857500" y="649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73368</xdr:rowOff>
    </xdr:from>
    <xdr:ext cx="534377" cy="259045"/>
    <xdr:sp macro="" textlink="">
      <xdr:nvSpPr>
        <xdr:cNvPr id="81" name="テキスト ボックス 80"/>
        <xdr:cNvSpPr txBox="1"/>
      </xdr:nvSpPr>
      <xdr:spPr>
        <a:xfrm>
          <a:off x="2641111" y="658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139609</xdr:rowOff>
    </xdr:from>
    <xdr:to>
      <xdr:col>10</xdr:col>
      <xdr:colOff>165100</xdr:colOff>
      <xdr:row>38</xdr:row>
      <xdr:rowOff>69759</xdr:rowOff>
    </xdr:to>
    <xdr:sp macro="" textlink="">
      <xdr:nvSpPr>
        <xdr:cNvPr id="82" name="楕円 81"/>
        <xdr:cNvSpPr/>
      </xdr:nvSpPr>
      <xdr:spPr>
        <a:xfrm>
          <a:off x="1968500" y="648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60886</xdr:rowOff>
    </xdr:from>
    <xdr:ext cx="599010" cy="259045"/>
    <xdr:sp macro="" textlink="">
      <xdr:nvSpPr>
        <xdr:cNvPr id="83" name="テキスト ボックス 82"/>
        <xdr:cNvSpPr txBox="1"/>
      </xdr:nvSpPr>
      <xdr:spPr>
        <a:xfrm>
          <a:off x="1719795" y="6575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152011</xdr:rowOff>
    </xdr:from>
    <xdr:to>
      <xdr:col>6</xdr:col>
      <xdr:colOff>38100</xdr:colOff>
      <xdr:row>38</xdr:row>
      <xdr:rowOff>82161</xdr:rowOff>
    </xdr:to>
    <xdr:sp macro="" textlink="">
      <xdr:nvSpPr>
        <xdr:cNvPr id="84" name="楕円 83"/>
        <xdr:cNvSpPr/>
      </xdr:nvSpPr>
      <xdr:spPr>
        <a:xfrm>
          <a:off x="1079500" y="649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73288</xdr:rowOff>
    </xdr:from>
    <xdr:ext cx="534377" cy="259045"/>
    <xdr:sp macro="" textlink="">
      <xdr:nvSpPr>
        <xdr:cNvPr id="85" name="テキスト ボックス 84"/>
        <xdr:cNvSpPr txBox="1"/>
      </xdr:nvSpPr>
      <xdr:spPr>
        <a:xfrm>
          <a:off x="863111" y="658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49449</xdr:rowOff>
    </xdr:from>
    <xdr:to>
      <xdr:col>24</xdr:col>
      <xdr:colOff>63500</xdr:colOff>
      <xdr:row>58</xdr:row>
      <xdr:rowOff>90490</xdr:rowOff>
    </xdr:to>
    <xdr:cxnSp macro="">
      <xdr:nvCxnSpPr>
        <xdr:cNvPr id="115" name="直線コネクタ 114"/>
        <xdr:cNvCxnSpPr/>
      </xdr:nvCxnSpPr>
      <xdr:spPr>
        <a:xfrm>
          <a:off x="3797300" y="9993549"/>
          <a:ext cx="838200" cy="4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70446</xdr:rowOff>
    </xdr:from>
    <xdr:ext cx="599010" cy="259045"/>
    <xdr:sp macro="" textlink="">
      <xdr:nvSpPr>
        <xdr:cNvPr id="116" name="物件費平均値テキスト"/>
        <xdr:cNvSpPr txBox="1"/>
      </xdr:nvSpPr>
      <xdr:spPr>
        <a:xfrm>
          <a:off x="4686300" y="967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49449</xdr:rowOff>
    </xdr:from>
    <xdr:to>
      <xdr:col>19</xdr:col>
      <xdr:colOff>177800</xdr:colOff>
      <xdr:row>58</xdr:row>
      <xdr:rowOff>144162</xdr:rowOff>
    </xdr:to>
    <xdr:cxnSp macro="">
      <xdr:nvCxnSpPr>
        <xdr:cNvPr id="118" name="直線コネクタ 117"/>
        <xdr:cNvCxnSpPr/>
      </xdr:nvCxnSpPr>
      <xdr:spPr>
        <a:xfrm flipV="1">
          <a:off x="2908300" y="9993549"/>
          <a:ext cx="889000" cy="9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7318</xdr:rowOff>
    </xdr:from>
    <xdr:ext cx="599010" cy="259045"/>
    <xdr:sp macro="" textlink="">
      <xdr:nvSpPr>
        <xdr:cNvPr id="120" name="テキスト ボックス 119"/>
        <xdr:cNvSpPr txBox="1"/>
      </xdr:nvSpPr>
      <xdr:spPr>
        <a:xfrm>
          <a:off x="3497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144162</xdr:rowOff>
    </xdr:from>
    <xdr:to>
      <xdr:col>15</xdr:col>
      <xdr:colOff>50800</xdr:colOff>
      <xdr:row>59</xdr:row>
      <xdr:rowOff>23130</xdr:rowOff>
    </xdr:to>
    <xdr:cxnSp macro="">
      <xdr:nvCxnSpPr>
        <xdr:cNvPr id="121" name="直線コネクタ 120"/>
        <xdr:cNvCxnSpPr/>
      </xdr:nvCxnSpPr>
      <xdr:spPr>
        <a:xfrm flipV="1">
          <a:off x="2019300" y="10088262"/>
          <a:ext cx="889000" cy="5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30235</xdr:rowOff>
    </xdr:from>
    <xdr:ext cx="599010" cy="259045"/>
    <xdr:sp macro="" textlink="">
      <xdr:nvSpPr>
        <xdr:cNvPr id="123" name="テキスト ボックス 122"/>
        <xdr:cNvSpPr txBox="1"/>
      </xdr:nvSpPr>
      <xdr:spPr>
        <a:xfrm>
          <a:off x="2608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23130</xdr:rowOff>
    </xdr:from>
    <xdr:to>
      <xdr:col>10</xdr:col>
      <xdr:colOff>114300</xdr:colOff>
      <xdr:row>59</xdr:row>
      <xdr:rowOff>72595</xdr:rowOff>
    </xdr:to>
    <xdr:cxnSp macro="">
      <xdr:nvCxnSpPr>
        <xdr:cNvPr id="124" name="直線コネクタ 123"/>
        <xdr:cNvCxnSpPr/>
      </xdr:nvCxnSpPr>
      <xdr:spPr>
        <a:xfrm flipV="1">
          <a:off x="1130300" y="10138680"/>
          <a:ext cx="889000" cy="4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81095</xdr:rowOff>
    </xdr:from>
    <xdr:ext cx="599010" cy="259045"/>
    <xdr:sp macro="" textlink="">
      <xdr:nvSpPr>
        <xdr:cNvPr id="126" name="テキスト ボックス 125"/>
        <xdr:cNvSpPr txBox="1"/>
      </xdr:nvSpPr>
      <xdr:spPr>
        <a:xfrm>
          <a:off x="1719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113387</xdr:rowOff>
    </xdr:from>
    <xdr:to>
      <xdr:col>6</xdr:col>
      <xdr:colOff>38100</xdr:colOff>
      <xdr:row>59</xdr:row>
      <xdr:rowOff>43537</xdr:rowOff>
    </xdr:to>
    <xdr:sp macro="" textlink="">
      <xdr:nvSpPr>
        <xdr:cNvPr id="127" name="フローチャート: 判断 126"/>
        <xdr:cNvSpPr/>
      </xdr:nvSpPr>
      <xdr:spPr>
        <a:xfrm>
          <a:off x="1079500" y="100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60064</xdr:rowOff>
    </xdr:from>
    <xdr:ext cx="599010" cy="259045"/>
    <xdr:sp macro="" textlink="">
      <xdr:nvSpPr>
        <xdr:cNvPr id="128" name="テキスト ボックス 127"/>
        <xdr:cNvSpPr txBox="1"/>
      </xdr:nvSpPr>
      <xdr:spPr>
        <a:xfrm>
          <a:off x="830795" y="9832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39690</xdr:rowOff>
    </xdr:from>
    <xdr:to>
      <xdr:col>24</xdr:col>
      <xdr:colOff>114300</xdr:colOff>
      <xdr:row>58</xdr:row>
      <xdr:rowOff>141290</xdr:rowOff>
    </xdr:to>
    <xdr:sp macro="" textlink="">
      <xdr:nvSpPr>
        <xdr:cNvPr id="134" name="楕円 133"/>
        <xdr:cNvSpPr/>
      </xdr:nvSpPr>
      <xdr:spPr>
        <a:xfrm>
          <a:off x="4584700" y="998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18117</xdr:rowOff>
    </xdr:from>
    <xdr:ext cx="599010" cy="259045"/>
    <xdr:sp macro="" textlink="">
      <xdr:nvSpPr>
        <xdr:cNvPr id="135" name="物件費該当値テキスト"/>
        <xdr:cNvSpPr txBox="1"/>
      </xdr:nvSpPr>
      <xdr:spPr>
        <a:xfrm>
          <a:off x="4686300" y="9962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170099</xdr:rowOff>
    </xdr:from>
    <xdr:to>
      <xdr:col>20</xdr:col>
      <xdr:colOff>38100</xdr:colOff>
      <xdr:row>58</xdr:row>
      <xdr:rowOff>100249</xdr:rowOff>
    </xdr:to>
    <xdr:sp macro="" textlink="">
      <xdr:nvSpPr>
        <xdr:cNvPr id="136" name="楕円 135"/>
        <xdr:cNvSpPr/>
      </xdr:nvSpPr>
      <xdr:spPr>
        <a:xfrm>
          <a:off x="3746500" y="994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91376</xdr:rowOff>
    </xdr:from>
    <xdr:ext cx="599010" cy="259045"/>
    <xdr:sp macro="" textlink="">
      <xdr:nvSpPr>
        <xdr:cNvPr id="137" name="テキスト ボックス 136"/>
        <xdr:cNvSpPr txBox="1"/>
      </xdr:nvSpPr>
      <xdr:spPr>
        <a:xfrm>
          <a:off x="3497795" y="10035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93362</xdr:rowOff>
    </xdr:from>
    <xdr:to>
      <xdr:col>15</xdr:col>
      <xdr:colOff>101600</xdr:colOff>
      <xdr:row>59</xdr:row>
      <xdr:rowOff>23512</xdr:rowOff>
    </xdr:to>
    <xdr:sp macro="" textlink="">
      <xdr:nvSpPr>
        <xdr:cNvPr id="138" name="楕円 137"/>
        <xdr:cNvSpPr/>
      </xdr:nvSpPr>
      <xdr:spPr>
        <a:xfrm>
          <a:off x="2857500" y="1003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14639</xdr:rowOff>
    </xdr:from>
    <xdr:ext cx="599010" cy="259045"/>
    <xdr:sp macro="" textlink="">
      <xdr:nvSpPr>
        <xdr:cNvPr id="139" name="テキスト ボックス 138"/>
        <xdr:cNvSpPr txBox="1"/>
      </xdr:nvSpPr>
      <xdr:spPr>
        <a:xfrm>
          <a:off x="2608795" y="10130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143780</xdr:rowOff>
    </xdr:from>
    <xdr:to>
      <xdr:col>10</xdr:col>
      <xdr:colOff>165100</xdr:colOff>
      <xdr:row>59</xdr:row>
      <xdr:rowOff>73930</xdr:rowOff>
    </xdr:to>
    <xdr:sp macro="" textlink="">
      <xdr:nvSpPr>
        <xdr:cNvPr id="140" name="楕円 139"/>
        <xdr:cNvSpPr/>
      </xdr:nvSpPr>
      <xdr:spPr>
        <a:xfrm>
          <a:off x="1968500" y="1008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65057</xdr:rowOff>
    </xdr:from>
    <xdr:ext cx="599010" cy="259045"/>
    <xdr:sp macro="" textlink="">
      <xdr:nvSpPr>
        <xdr:cNvPr id="141" name="テキスト ボックス 140"/>
        <xdr:cNvSpPr txBox="1"/>
      </xdr:nvSpPr>
      <xdr:spPr>
        <a:xfrm>
          <a:off x="1719795" y="1018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21795</xdr:rowOff>
    </xdr:from>
    <xdr:to>
      <xdr:col>6</xdr:col>
      <xdr:colOff>38100</xdr:colOff>
      <xdr:row>59</xdr:row>
      <xdr:rowOff>123395</xdr:rowOff>
    </xdr:to>
    <xdr:sp macro="" textlink="">
      <xdr:nvSpPr>
        <xdr:cNvPr id="142" name="楕円 141"/>
        <xdr:cNvSpPr/>
      </xdr:nvSpPr>
      <xdr:spPr>
        <a:xfrm>
          <a:off x="1079500" y="1013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114522</xdr:rowOff>
    </xdr:from>
    <xdr:ext cx="534377" cy="259045"/>
    <xdr:sp macro="" textlink="">
      <xdr:nvSpPr>
        <xdr:cNvPr id="143" name="テキスト ボックス 142"/>
        <xdr:cNvSpPr txBox="1"/>
      </xdr:nvSpPr>
      <xdr:spPr>
        <a:xfrm>
          <a:off x="863111" y="1023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110840</xdr:rowOff>
    </xdr:from>
    <xdr:to>
      <xdr:col>24</xdr:col>
      <xdr:colOff>63500</xdr:colOff>
      <xdr:row>77</xdr:row>
      <xdr:rowOff>92266</xdr:rowOff>
    </xdr:to>
    <xdr:cxnSp macro="">
      <xdr:nvCxnSpPr>
        <xdr:cNvPr id="172" name="直線コネクタ 171"/>
        <xdr:cNvCxnSpPr/>
      </xdr:nvCxnSpPr>
      <xdr:spPr>
        <a:xfrm>
          <a:off x="3797300" y="13141040"/>
          <a:ext cx="838200" cy="15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104691</xdr:rowOff>
    </xdr:from>
    <xdr:ext cx="534377" cy="259045"/>
    <xdr:sp macro="" textlink="">
      <xdr:nvSpPr>
        <xdr:cNvPr id="173" name="維持補修費平均値テキスト"/>
        <xdr:cNvSpPr txBox="1"/>
      </xdr:nvSpPr>
      <xdr:spPr>
        <a:xfrm>
          <a:off x="4686300" y="12963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154369</xdr:rowOff>
    </xdr:from>
    <xdr:to>
      <xdr:col>19</xdr:col>
      <xdr:colOff>177800</xdr:colOff>
      <xdr:row>76</xdr:row>
      <xdr:rowOff>110840</xdr:rowOff>
    </xdr:to>
    <xdr:cxnSp macro="">
      <xdr:nvCxnSpPr>
        <xdr:cNvPr id="175" name="直線コネクタ 174"/>
        <xdr:cNvCxnSpPr/>
      </xdr:nvCxnSpPr>
      <xdr:spPr>
        <a:xfrm>
          <a:off x="2908300" y="13013119"/>
          <a:ext cx="889000" cy="12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17778</xdr:rowOff>
    </xdr:from>
    <xdr:ext cx="534377" cy="259045"/>
    <xdr:sp macro="" textlink="">
      <xdr:nvSpPr>
        <xdr:cNvPr id="177" name="テキスト ボックス 176"/>
        <xdr:cNvSpPr txBox="1"/>
      </xdr:nvSpPr>
      <xdr:spPr>
        <a:xfrm>
          <a:off x="3530111" y="1321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154369</xdr:rowOff>
    </xdr:from>
    <xdr:to>
      <xdr:col>15</xdr:col>
      <xdr:colOff>50800</xdr:colOff>
      <xdr:row>76</xdr:row>
      <xdr:rowOff>79826</xdr:rowOff>
    </xdr:to>
    <xdr:cxnSp macro="">
      <xdr:nvCxnSpPr>
        <xdr:cNvPr id="178" name="直線コネクタ 177"/>
        <xdr:cNvCxnSpPr/>
      </xdr:nvCxnSpPr>
      <xdr:spPr>
        <a:xfrm flipV="1">
          <a:off x="2019300" y="13013119"/>
          <a:ext cx="889000" cy="9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40639</xdr:rowOff>
    </xdr:from>
    <xdr:ext cx="534377" cy="259045"/>
    <xdr:sp macro="" textlink="">
      <xdr:nvSpPr>
        <xdr:cNvPr id="180" name="テキスト ボックス 179"/>
        <xdr:cNvSpPr txBox="1"/>
      </xdr:nvSpPr>
      <xdr:spPr>
        <a:xfrm>
          <a:off x="2641111" y="1324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79826</xdr:rowOff>
    </xdr:from>
    <xdr:to>
      <xdr:col>10</xdr:col>
      <xdr:colOff>114300</xdr:colOff>
      <xdr:row>78</xdr:row>
      <xdr:rowOff>28466</xdr:rowOff>
    </xdr:to>
    <xdr:cxnSp macro="">
      <xdr:nvCxnSpPr>
        <xdr:cNvPr id="181" name="直線コネクタ 180"/>
        <xdr:cNvCxnSpPr/>
      </xdr:nvCxnSpPr>
      <xdr:spPr>
        <a:xfrm flipV="1">
          <a:off x="1130300" y="13110026"/>
          <a:ext cx="889000" cy="29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84738</xdr:rowOff>
    </xdr:from>
    <xdr:ext cx="534377" cy="259045"/>
    <xdr:sp macro="" textlink="">
      <xdr:nvSpPr>
        <xdr:cNvPr id="183" name="テキスト ボックス 182"/>
        <xdr:cNvSpPr txBox="1"/>
      </xdr:nvSpPr>
      <xdr:spPr>
        <a:xfrm>
          <a:off x="1752111" y="1328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149231</xdr:rowOff>
    </xdr:from>
    <xdr:to>
      <xdr:col>6</xdr:col>
      <xdr:colOff>38100</xdr:colOff>
      <xdr:row>78</xdr:row>
      <xdr:rowOff>79381</xdr:rowOff>
    </xdr:to>
    <xdr:sp macro="" textlink="">
      <xdr:nvSpPr>
        <xdr:cNvPr id="184" name="フローチャート: 判断 183"/>
        <xdr:cNvSpPr/>
      </xdr:nvSpPr>
      <xdr:spPr>
        <a:xfrm>
          <a:off x="1079500" y="13350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70508</xdr:rowOff>
    </xdr:from>
    <xdr:ext cx="469744" cy="259045"/>
    <xdr:sp macro="" textlink="">
      <xdr:nvSpPr>
        <xdr:cNvPr id="185" name="テキスト ボックス 184"/>
        <xdr:cNvSpPr txBox="1"/>
      </xdr:nvSpPr>
      <xdr:spPr>
        <a:xfrm>
          <a:off x="895428" y="1344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41466</xdr:rowOff>
    </xdr:from>
    <xdr:to>
      <xdr:col>24</xdr:col>
      <xdr:colOff>114300</xdr:colOff>
      <xdr:row>77</xdr:row>
      <xdr:rowOff>143066</xdr:rowOff>
    </xdr:to>
    <xdr:sp macro="" textlink="">
      <xdr:nvSpPr>
        <xdr:cNvPr id="191" name="楕円 190"/>
        <xdr:cNvSpPr/>
      </xdr:nvSpPr>
      <xdr:spPr>
        <a:xfrm>
          <a:off x="4584700" y="1324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19893</xdr:rowOff>
    </xdr:from>
    <xdr:ext cx="534377" cy="259045"/>
    <xdr:sp macro="" textlink="">
      <xdr:nvSpPr>
        <xdr:cNvPr id="192" name="維持補修費該当値テキスト"/>
        <xdr:cNvSpPr txBox="1"/>
      </xdr:nvSpPr>
      <xdr:spPr>
        <a:xfrm>
          <a:off x="4686300" y="1322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60040</xdr:rowOff>
    </xdr:from>
    <xdr:to>
      <xdr:col>20</xdr:col>
      <xdr:colOff>38100</xdr:colOff>
      <xdr:row>76</xdr:row>
      <xdr:rowOff>161640</xdr:rowOff>
    </xdr:to>
    <xdr:sp macro="" textlink="">
      <xdr:nvSpPr>
        <xdr:cNvPr id="193" name="楕円 192"/>
        <xdr:cNvSpPr/>
      </xdr:nvSpPr>
      <xdr:spPr>
        <a:xfrm>
          <a:off x="3746500" y="1309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6716</xdr:rowOff>
    </xdr:from>
    <xdr:ext cx="534377" cy="259045"/>
    <xdr:sp macro="" textlink="">
      <xdr:nvSpPr>
        <xdr:cNvPr id="194" name="テキスト ボックス 193"/>
        <xdr:cNvSpPr txBox="1"/>
      </xdr:nvSpPr>
      <xdr:spPr>
        <a:xfrm>
          <a:off x="3530111" y="1286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103569</xdr:rowOff>
    </xdr:from>
    <xdr:to>
      <xdr:col>15</xdr:col>
      <xdr:colOff>101600</xdr:colOff>
      <xdr:row>76</xdr:row>
      <xdr:rowOff>33719</xdr:rowOff>
    </xdr:to>
    <xdr:sp macro="" textlink="">
      <xdr:nvSpPr>
        <xdr:cNvPr id="195" name="楕円 194"/>
        <xdr:cNvSpPr/>
      </xdr:nvSpPr>
      <xdr:spPr>
        <a:xfrm>
          <a:off x="2857500" y="1296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50246</xdr:rowOff>
    </xdr:from>
    <xdr:ext cx="534377" cy="259045"/>
    <xdr:sp macro="" textlink="">
      <xdr:nvSpPr>
        <xdr:cNvPr id="196" name="テキスト ボックス 195"/>
        <xdr:cNvSpPr txBox="1"/>
      </xdr:nvSpPr>
      <xdr:spPr>
        <a:xfrm>
          <a:off x="2641111" y="1273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29026</xdr:rowOff>
    </xdr:from>
    <xdr:to>
      <xdr:col>10</xdr:col>
      <xdr:colOff>165100</xdr:colOff>
      <xdr:row>76</xdr:row>
      <xdr:rowOff>130626</xdr:rowOff>
    </xdr:to>
    <xdr:sp macro="" textlink="">
      <xdr:nvSpPr>
        <xdr:cNvPr id="197" name="楕円 196"/>
        <xdr:cNvSpPr/>
      </xdr:nvSpPr>
      <xdr:spPr>
        <a:xfrm>
          <a:off x="1968500" y="1305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147153</xdr:rowOff>
    </xdr:from>
    <xdr:ext cx="534377" cy="259045"/>
    <xdr:sp macro="" textlink="">
      <xdr:nvSpPr>
        <xdr:cNvPr id="198" name="テキスト ボックス 197"/>
        <xdr:cNvSpPr txBox="1"/>
      </xdr:nvSpPr>
      <xdr:spPr>
        <a:xfrm>
          <a:off x="1752111" y="1283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149116</xdr:rowOff>
    </xdr:from>
    <xdr:to>
      <xdr:col>6</xdr:col>
      <xdr:colOff>38100</xdr:colOff>
      <xdr:row>78</xdr:row>
      <xdr:rowOff>79266</xdr:rowOff>
    </xdr:to>
    <xdr:sp macro="" textlink="">
      <xdr:nvSpPr>
        <xdr:cNvPr id="199" name="楕円 198"/>
        <xdr:cNvSpPr/>
      </xdr:nvSpPr>
      <xdr:spPr>
        <a:xfrm>
          <a:off x="1079500" y="1335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95793</xdr:rowOff>
    </xdr:from>
    <xdr:ext cx="469744" cy="259045"/>
    <xdr:sp macro="" textlink="">
      <xdr:nvSpPr>
        <xdr:cNvPr id="200" name="テキスト ボックス 199"/>
        <xdr:cNvSpPr txBox="1"/>
      </xdr:nvSpPr>
      <xdr:spPr>
        <a:xfrm>
          <a:off x="895428" y="13125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131004</xdr:rowOff>
    </xdr:from>
    <xdr:to>
      <xdr:col>24</xdr:col>
      <xdr:colOff>63500</xdr:colOff>
      <xdr:row>95</xdr:row>
      <xdr:rowOff>138937</xdr:rowOff>
    </xdr:to>
    <xdr:cxnSp macro="">
      <xdr:nvCxnSpPr>
        <xdr:cNvPr id="234" name="直線コネクタ 233"/>
        <xdr:cNvCxnSpPr/>
      </xdr:nvCxnSpPr>
      <xdr:spPr>
        <a:xfrm flipV="1">
          <a:off x="3797300" y="16247304"/>
          <a:ext cx="838200" cy="17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37904</xdr:rowOff>
    </xdr:from>
    <xdr:ext cx="599010" cy="259045"/>
    <xdr:sp macro="" textlink="">
      <xdr:nvSpPr>
        <xdr:cNvPr id="235" name="扶助費平均値テキスト"/>
        <xdr:cNvSpPr txBox="1"/>
      </xdr:nvSpPr>
      <xdr:spPr>
        <a:xfrm>
          <a:off x="4686300" y="16325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45089</xdr:rowOff>
    </xdr:from>
    <xdr:to>
      <xdr:col>19</xdr:col>
      <xdr:colOff>177800</xdr:colOff>
      <xdr:row>95</xdr:row>
      <xdr:rowOff>138937</xdr:rowOff>
    </xdr:to>
    <xdr:cxnSp macro="">
      <xdr:nvCxnSpPr>
        <xdr:cNvPr id="237" name="直線コネクタ 236"/>
        <xdr:cNvCxnSpPr/>
      </xdr:nvCxnSpPr>
      <xdr:spPr>
        <a:xfrm>
          <a:off x="2908300" y="16332839"/>
          <a:ext cx="889000" cy="9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76813</xdr:rowOff>
    </xdr:from>
    <xdr:ext cx="534377" cy="259045"/>
    <xdr:sp macro="" textlink="">
      <xdr:nvSpPr>
        <xdr:cNvPr id="239" name="テキスト ボックス 238"/>
        <xdr:cNvSpPr txBox="1"/>
      </xdr:nvSpPr>
      <xdr:spPr>
        <a:xfrm>
          <a:off x="3530111" y="1653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45089</xdr:rowOff>
    </xdr:from>
    <xdr:to>
      <xdr:col>15</xdr:col>
      <xdr:colOff>50800</xdr:colOff>
      <xdr:row>96</xdr:row>
      <xdr:rowOff>105466</xdr:rowOff>
    </xdr:to>
    <xdr:cxnSp macro="">
      <xdr:nvCxnSpPr>
        <xdr:cNvPr id="240" name="直線コネクタ 239"/>
        <xdr:cNvCxnSpPr/>
      </xdr:nvCxnSpPr>
      <xdr:spPr>
        <a:xfrm flipV="1">
          <a:off x="2019300" y="16332839"/>
          <a:ext cx="889000" cy="23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138526</xdr:rowOff>
    </xdr:from>
    <xdr:ext cx="599010" cy="259045"/>
    <xdr:sp macro="" textlink="">
      <xdr:nvSpPr>
        <xdr:cNvPr id="242" name="テキスト ボックス 241"/>
        <xdr:cNvSpPr txBox="1"/>
      </xdr:nvSpPr>
      <xdr:spPr>
        <a:xfrm>
          <a:off x="2608795" y="1642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105466</xdr:rowOff>
    </xdr:from>
    <xdr:to>
      <xdr:col>10</xdr:col>
      <xdr:colOff>114300</xdr:colOff>
      <xdr:row>96</xdr:row>
      <xdr:rowOff>139967</xdr:rowOff>
    </xdr:to>
    <xdr:cxnSp macro="">
      <xdr:nvCxnSpPr>
        <xdr:cNvPr id="243" name="直線コネクタ 242"/>
        <xdr:cNvCxnSpPr/>
      </xdr:nvCxnSpPr>
      <xdr:spPr>
        <a:xfrm flipV="1">
          <a:off x="1130300" y="16564666"/>
          <a:ext cx="889000" cy="3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81966</xdr:rowOff>
    </xdr:from>
    <xdr:ext cx="534377" cy="259045"/>
    <xdr:sp macro="" textlink="">
      <xdr:nvSpPr>
        <xdr:cNvPr id="245" name="テキスト ボックス 244"/>
        <xdr:cNvSpPr txBox="1"/>
      </xdr:nvSpPr>
      <xdr:spPr>
        <a:xfrm>
          <a:off x="1752111" y="167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132810</xdr:rowOff>
    </xdr:from>
    <xdr:to>
      <xdr:col>6</xdr:col>
      <xdr:colOff>38100</xdr:colOff>
      <xdr:row>97</xdr:row>
      <xdr:rowOff>62960</xdr:rowOff>
    </xdr:to>
    <xdr:sp macro="" textlink="">
      <xdr:nvSpPr>
        <xdr:cNvPr id="246" name="フローチャート: 判断 245"/>
        <xdr:cNvSpPr/>
      </xdr:nvSpPr>
      <xdr:spPr>
        <a:xfrm>
          <a:off x="1079500" y="1659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54087</xdr:rowOff>
    </xdr:from>
    <xdr:ext cx="534377" cy="259045"/>
    <xdr:sp macro="" textlink="">
      <xdr:nvSpPr>
        <xdr:cNvPr id="247" name="テキスト ボックス 246"/>
        <xdr:cNvSpPr txBox="1"/>
      </xdr:nvSpPr>
      <xdr:spPr>
        <a:xfrm>
          <a:off x="863111" y="1668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80204</xdr:rowOff>
    </xdr:from>
    <xdr:to>
      <xdr:col>24</xdr:col>
      <xdr:colOff>114300</xdr:colOff>
      <xdr:row>95</xdr:row>
      <xdr:rowOff>10354</xdr:rowOff>
    </xdr:to>
    <xdr:sp macro="" textlink="">
      <xdr:nvSpPr>
        <xdr:cNvPr id="253" name="楕円 252"/>
        <xdr:cNvSpPr/>
      </xdr:nvSpPr>
      <xdr:spPr>
        <a:xfrm>
          <a:off x="4584700" y="1619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103081</xdr:rowOff>
    </xdr:from>
    <xdr:ext cx="599010" cy="259045"/>
    <xdr:sp macro="" textlink="">
      <xdr:nvSpPr>
        <xdr:cNvPr id="254" name="扶助費該当値テキスト"/>
        <xdr:cNvSpPr txBox="1"/>
      </xdr:nvSpPr>
      <xdr:spPr>
        <a:xfrm>
          <a:off x="4686300" y="16047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88137</xdr:rowOff>
    </xdr:from>
    <xdr:to>
      <xdr:col>20</xdr:col>
      <xdr:colOff>38100</xdr:colOff>
      <xdr:row>96</xdr:row>
      <xdr:rowOff>18287</xdr:rowOff>
    </xdr:to>
    <xdr:sp macro="" textlink="">
      <xdr:nvSpPr>
        <xdr:cNvPr id="255" name="楕円 254"/>
        <xdr:cNvSpPr/>
      </xdr:nvSpPr>
      <xdr:spPr>
        <a:xfrm>
          <a:off x="3746500" y="1637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34814</xdr:rowOff>
    </xdr:from>
    <xdr:ext cx="599010" cy="259045"/>
    <xdr:sp macro="" textlink="">
      <xdr:nvSpPr>
        <xdr:cNvPr id="256" name="テキスト ボックス 255"/>
        <xdr:cNvSpPr txBox="1"/>
      </xdr:nvSpPr>
      <xdr:spPr>
        <a:xfrm>
          <a:off x="3497795" y="161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165739</xdr:rowOff>
    </xdr:from>
    <xdr:to>
      <xdr:col>15</xdr:col>
      <xdr:colOff>101600</xdr:colOff>
      <xdr:row>95</xdr:row>
      <xdr:rowOff>95889</xdr:rowOff>
    </xdr:to>
    <xdr:sp macro="" textlink="">
      <xdr:nvSpPr>
        <xdr:cNvPr id="257" name="楕円 256"/>
        <xdr:cNvSpPr/>
      </xdr:nvSpPr>
      <xdr:spPr>
        <a:xfrm>
          <a:off x="2857500" y="1628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112416</xdr:rowOff>
    </xdr:from>
    <xdr:ext cx="599010" cy="259045"/>
    <xdr:sp macro="" textlink="">
      <xdr:nvSpPr>
        <xdr:cNvPr id="258" name="テキスト ボックス 257"/>
        <xdr:cNvSpPr txBox="1"/>
      </xdr:nvSpPr>
      <xdr:spPr>
        <a:xfrm>
          <a:off x="2608795" y="1605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54666</xdr:rowOff>
    </xdr:from>
    <xdr:to>
      <xdr:col>10</xdr:col>
      <xdr:colOff>165100</xdr:colOff>
      <xdr:row>96</xdr:row>
      <xdr:rowOff>156266</xdr:rowOff>
    </xdr:to>
    <xdr:sp macro="" textlink="">
      <xdr:nvSpPr>
        <xdr:cNvPr id="259" name="楕円 258"/>
        <xdr:cNvSpPr/>
      </xdr:nvSpPr>
      <xdr:spPr>
        <a:xfrm>
          <a:off x="1968500" y="1651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1343</xdr:rowOff>
    </xdr:from>
    <xdr:ext cx="534377" cy="259045"/>
    <xdr:sp macro="" textlink="">
      <xdr:nvSpPr>
        <xdr:cNvPr id="260" name="テキスト ボックス 259"/>
        <xdr:cNvSpPr txBox="1"/>
      </xdr:nvSpPr>
      <xdr:spPr>
        <a:xfrm>
          <a:off x="1752111" y="162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89167</xdr:rowOff>
    </xdr:from>
    <xdr:to>
      <xdr:col>6</xdr:col>
      <xdr:colOff>38100</xdr:colOff>
      <xdr:row>97</xdr:row>
      <xdr:rowOff>19317</xdr:rowOff>
    </xdr:to>
    <xdr:sp macro="" textlink="">
      <xdr:nvSpPr>
        <xdr:cNvPr id="261" name="楕円 260"/>
        <xdr:cNvSpPr/>
      </xdr:nvSpPr>
      <xdr:spPr>
        <a:xfrm>
          <a:off x="1079500" y="1654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35844</xdr:rowOff>
    </xdr:from>
    <xdr:ext cx="534377" cy="259045"/>
    <xdr:sp macro="" textlink="">
      <xdr:nvSpPr>
        <xdr:cNvPr id="262" name="テキスト ボックス 261"/>
        <xdr:cNvSpPr txBox="1"/>
      </xdr:nvSpPr>
      <xdr:spPr>
        <a:xfrm>
          <a:off x="863111" y="1632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142782</xdr:rowOff>
    </xdr:from>
    <xdr:to>
      <xdr:col>55</xdr:col>
      <xdr:colOff>0</xdr:colOff>
      <xdr:row>36</xdr:row>
      <xdr:rowOff>154906</xdr:rowOff>
    </xdr:to>
    <xdr:cxnSp macro="">
      <xdr:nvCxnSpPr>
        <xdr:cNvPr id="289" name="直線コネクタ 288"/>
        <xdr:cNvCxnSpPr/>
      </xdr:nvCxnSpPr>
      <xdr:spPr>
        <a:xfrm>
          <a:off x="9639300" y="6314982"/>
          <a:ext cx="838200" cy="1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161907</xdr:rowOff>
    </xdr:from>
    <xdr:ext cx="599010" cy="259045"/>
    <xdr:sp macro="" textlink="">
      <xdr:nvSpPr>
        <xdr:cNvPr id="290" name="補助費等平均値テキスト"/>
        <xdr:cNvSpPr txBox="1"/>
      </xdr:nvSpPr>
      <xdr:spPr>
        <a:xfrm>
          <a:off x="10528300" y="5991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40732</xdr:rowOff>
    </xdr:from>
    <xdr:to>
      <xdr:col>50</xdr:col>
      <xdr:colOff>114300</xdr:colOff>
      <xdr:row>36</xdr:row>
      <xdr:rowOff>142782</xdr:rowOff>
    </xdr:to>
    <xdr:cxnSp macro="">
      <xdr:nvCxnSpPr>
        <xdr:cNvPr id="292" name="直線コネクタ 291"/>
        <xdr:cNvCxnSpPr/>
      </xdr:nvCxnSpPr>
      <xdr:spPr>
        <a:xfrm>
          <a:off x="8750300" y="6212932"/>
          <a:ext cx="889000" cy="10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110455</xdr:rowOff>
    </xdr:from>
    <xdr:ext cx="599010" cy="259045"/>
    <xdr:sp macro="" textlink="">
      <xdr:nvSpPr>
        <xdr:cNvPr id="294" name="テキスト ボックス 293"/>
        <xdr:cNvSpPr txBox="1"/>
      </xdr:nvSpPr>
      <xdr:spPr>
        <a:xfrm>
          <a:off x="9339795" y="593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96753</xdr:rowOff>
    </xdr:from>
    <xdr:to>
      <xdr:col>45</xdr:col>
      <xdr:colOff>177800</xdr:colOff>
      <xdr:row>36</xdr:row>
      <xdr:rowOff>40732</xdr:rowOff>
    </xdr:to>
    <xdr:cxnSp macro="">
      <xdr:nvCxnSpPr>
        <xdr:cNvPr id="295" name="直線コネクタ 294"/>
        <xdr:cNvCxnSpPr/>
      </xdr:nvCxnSpPr>
      <xdr:spPr>
        <a:xfrm>
          <a:off x="7861300" y="6097503"/>
          <a:ext cx="889000" cy="11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123812</xdr:rowOff>
    </xdr:from>
    <xdr:ext cx="599010" cy="259045"/>
    <xdr:sp macro="" textlink="">
      <xdr:nvSpPr>
        <xdr:cNvPr id="297" name="テキスト ボックス 296"/>
        <xdr:cNvSpPr txBox="1"/>
      </xdr:nvSpPr>
      <xdr:spPr>
        <a:xfrm>
          <a:off x="8450795" y="629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96753</xdr:rowOff>
    </xdr:from>
    <xdr:to>
      <xdr:col>41</xdr:col>
      <xdr:colOff>50800</xdr:colOff>
      <xdr:row>37</xdr:row>
      <xdr:rowOff>43802</xdr:rowOff>
    </xdr:to>
    <xdr:cxnSp macro="">
      <xdr:nvCxnSpPr>
        <xdr:cNvPr id="298" name="直線コネクタ 297"/>
        <xdr:cNvCxnSpPr/>
      </xdr:nvCxnSpPr>
      <xdr:spPr>
        <a:xfrm flipV="1">
          <a:off x="6972300" y="6097503"/>
          <a:ext cx="889000" cy="28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84212</xdr:rowOff>
    </xdr:from>
    <xdr:ext cx="599010" cy="259045"/>
    <xdr:sp macro="" textlink="">
      <xdr:nvSpPr>
        <xdr:cNvPr id="300" name="テキスト ボックス 299"/>
        <xdr:cNvSpPr txBox="1"/>
      </xdr:nvSpPr>
      <xdr:spPr>
        <a:xfrm>
          <a:off x="7561795" y="574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141153</xdr:rowOff>
    </xdr:from>
    <xdr:to>
      <xdr:col>36</xdr:col>
      <xdr:colOff>165100</xdr:colOff>
      <xdr:row>37</xdr:row>
      <xdr:rowOff>71303</xdr:rowOff>
    </xdr:to>
    <xdr:sp macro="" textlink="">
      <xdr:nvSpPr>
        <xdr:cNvPr id="301" name="フローチャート: 判断 300"/>
        <xdr:cNvSpPr/>
      </xdr:nvSpPr>
      <xdr:spPr>
        <a:xfrm>
          <a:off x="6921500" y="631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87830</xdr:rowOff>
    </xdr:from>
    <xdr:ext cx="599010" cy="259045"/>
    <xdr:sp macro="" textlink="">
      <xdr:nvSpPr>
        <xdr:cNvPr id="302" name="テキスト ボックス 301"/>
        <xdr:cNvSpPr txBox="1"/>
      </xdr:nvSpPr>
      <xdr:spPr>
        <a:xfrm>
          <a:off x="6672795" y="608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104106</xdr:rowOff>
    </xdr:from>
    <xdr:to>
      <xdr:col>55</xdr:col>
      <xdr:colOff>50800</xdr:colOff>
      <xdr:row>37</xdr:row>
      <xdr:rowOff>34256</xdr:rowOff>
    </xdr:to>
    <xdr:sp macro="" textlink="">
      <xdr:nvSpPr>
        <xdr:cNvPr id="308" name="楕円 307"/>
        <xdr:cNvSpPr/>
      </xdr:nvSpPr>
      <xdr:spPr>
        <a:xfrm>
          <a:off x="10426700" y="627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82533</xdr:rowOff>
    </xdr:from>
    <xdr:ext cx="599010" cy="259045"/>
    <xdr:sp macro="" textlink="">
      <xdr:nvSpPr>
        <xdr:cNvPr id="309" name="補助費等該当値テキスト"/>
        <xdr:cNvSpPr txBox="1"/>
      </xdr:nvSpPr>
      <xdr:spPr>
        <a:xfrm>
          <a:off x="10528300" y="625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91982</xdr:rowOff>
    </xdr:from>
    <xdr:to>
      <xdr:col>50</xdr:col>
      <xdr:colOff>165100</xdr:colOff>
      <xdr:row>37</xdr:row>
      <xdr:rowOff>22132</xdr:rowOff>
    </xdr:to>
    <xdr:sp macro="" textlink="">
      <xdr:nvSpPr>
        <xdr:cNvPr id="310" name="楕円 309"/>
        <xdr:cNvSpPr/>
      </xdr:nvSpPr>
      <xdr:spPr>
        <a:xfrm>
          <a:off x="9588500" y="626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13259</xdr:rowOff>
    </xdr:from>
    <xdr:ext cx="599010" cy="259045"/>
    <xdr:sp macro="" textlink="">
      <xdr:nvSpPr>
        <xdr:cNvPr id="311" name="テキスト ボックス 310"/>
        <xdr:cNvSpPr txBox="1"/>
      </xdr:nvSpPr>
      <xdr:spPr>
        <a:xfrm>
          <a:off x="9339795" y="6356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161382</xdr:rowOff>
    </xdr:from>
    <xdr:to>
      <xdr:col>46</xdr:col>
      <xdr:colOff>38100</xdr:colOff>
      <xdr:row>36</xdr:row>
      <xdr:rowOff>91532</xdr:rowOff>
    </xdr:to>
    <xdr:sp macro="" textlink="">
      <xdr:nvSpPr>
        <xdr:cNvPr id="312" name="楕円 311"/>
        <xdr:cNvSpPr/>
      </xdr:nvSpPr>
      <xdr:spPr>
        <a:xfrm>
          <a:off x="8699500" y="616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108059</xdr:rowOff>
    </xdr:from>
    <xdr:ext cx="599010" cy="259045"/>
    <xdr:sp macro="" textlink="">
      <xdr:nvSpPr>
        <xdr:cNvPr id="313" name="テキスト ボックス 312"/>
        <xdr:cNvSpPr txBox="1"/>
      </xdr:nvSpPr>
      <xdr:spPr>
        <a:xfrm>
          <a:off x="8450795" y="5937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45953</xdr:rowOff>
    </xdr:from>
    <xdr:to>
      <xdr:col>41</xdr:col>
      <xdr:colOff>101600</xdr:colOff>
      <xdr:row>35</xdr:row>
      <xdr:rowOff>147553</xdr:rowOff>
    </xdr:to>
    <xdr:sp macro="" textlink="">
      <xdr:nvSpPr>
        <xdr:cNvPr id="314" name="楕円 313"/>
        <xdr:cNvSpPr/>
      </xdr:nvSpPr>
      <xdr:spPr>
        <a:xfrm>
          <a:off x="7810500" y="604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138680</xdr:rowOff>
    </xdr:from>
    <xdr:ext cx="599010" cy="259045"/>
    <xdr:sp macro="" textlink="">
      <xdr:nvSpPr>
        <xdr:cNvPr id="315" name="テキスト ボックス 314"/>
        <xdr:cNvSpPr txBox="1"/>
      </xdr:nvSpPr>
      <xdr:spPr>
        <a:xfrm>
          <a:off x="7561795" y="6139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164452</xdr:rowOff>
    </xdr:from>
    <xdr:to>
      <xdr:col>36</xdr:col>
      <xdr:colOff>165100</xdr:colOff>
      <xdr:row>37</xdr:row>
      <xdr:rowOff>94602</xdr:rowOff>
    </xdr:to>
    <xdr:sp macro="" textlink="">
      <xdr:nvSpPr>
        <xdr:cNvPr id="316" name="楕円 315"/>
        <xdr:cNvSpPr/>
      </xdr:nvSpPr>
      <xdr:spPr>
        <a:xfrm>
          <a:off x="6921500" y="63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85729</xdr:rowOff>
    </xdr:from>
    <xdr:ext cx="599010" cy="259045"/>
    <xdr:sp macro="" textlink="">
      <xdr:nvSpPr>
        <xdr:cNvPr id="317" name="テキスト ボックス 316"/>
        <xdr:cNvSpPr txBox="1"/>
      </xdr:nvSpPr>
      <xdr:spPr>
        <a:xfrm>
          <a:off x="6672795" y="6429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1" name="テキスト ボックス 330"/>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3" name="テキスト ボックス 332"/>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5" name="直線コネクタ 344"/>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6" name="普通建設事業費最小値テキスト"/>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7" name="直線コネクタ 346"/>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8" name="普通建設事業費最大値テキスト"/>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9" name="直線コネクタ 348"/>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104453</xdr:rowOff>
    </xdr:from>
    <xdr:to>
      <xdr:col>55</xdr:col>
      <xdr:colOff>0</xdr:colOff>
      <xdr:row>57</xdr:row>
      <xdr:rowOff>87442</xdr:rowOff>
    </xdr:to>
    <xdr:cxnSp macro="">
      <xdr:nvCxnSpPr>
        <xdr:cNvPr id="350" name="直線コネクタ 349"/>
        <xdr:cNvCxnSpPr/>
      </xdr:nvCxnSpPr>
      <xdr:spPr>
        <a:xfrm flipV="1">
          <a:off x="9639300" y="9705653"/>
          <a:ext cx="838200" cy="15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68997</xdr:rowOff>
    </xdr:from>
    <xdr:ext cx="599010" cy="259045"/>
    <xdr:sp macro="" textlink="">
      <xdr:nvSpPr>
        <xdr:cNvPr id="351" name="普通建設事業費平均値テキスト"/>
        <xdr:cNvSpPr txBox="1"/>
      </xdr:nvSpPr>
      <xdr:spPr>
        <a:xfrm>
          <a:off x="10528300" y="949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2" name="フローチャート: 判断 351"/>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69206</xdr:rowOff>
    </xdr:from>
    <xdr:to>
      <xdr:col>50</xdr:col>
      <xdr:colOff>114300</xdr:colOff>
      <xdr:row>57</xdr:row>
      <xdr:rowOff>87442</xdr:rowOff>
    </xdr:to>
    <xdr:cxnSp macro="">
      <xdr:nvCxnSpPr>
        <xdr:cNvPr id="353" name="直線コネクタ 352"/>
        <xdr:cNvCxnSpPr/>
      </xdr:nvCxnSpPr>
      <xdr:spPr>
        <a:xfrm>
          <a:off x="8750300" y="9498956"/>
          <a:ext cx="889000" cy="36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4" name="フローチャート: 判断 353"/>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136284</xdr:rowOff>
    </xdr:from>
    <xdr:ext cx="599010" cy="259045"/>
    <xdr:sp macro="" textlink="">
      <xdr:nvSpPr>
        <xdr:cNvPr id="355" name="テキスト ボックス 354"/>
        <xdr:cNvSpPr txBox="1"/>
      </xdr:nvSpPr>
      <xdr:spPr>
        <a:xfrm>
          <a:off x="9339795" y="939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69206</xdr:rowOff>
    </xdr:from>
    <xdr:to>
      <xdr:col>45</xdr:col>
      <xdr:colOff>177800</xdr:colOff>
      <xdr:row>58</xdr:row>
      <xdr:rowOff>41908</xdr:rowOff>
    </xdr:to>
    <xdr:cxnSp macro="">
      <xdr:nvCxnSpPr>
        <xdr:cNvPr id="356" name="直線コネクタ 355"/>
        <xdr:cNvCxnSpPr/>
      </xdr:nvCxnSpPr>
      <xdr:spPr>
        <a:xfrm flipV="1">
          <a:off x="7861300" y="9498956"/>
          <a:ext cx="889000" cy="48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7" name="フローチャート: 判断 356"/>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133295</xdr:rowOff>
    </xdr:from>
    <xdr:ext cx="599010" cy="259045"/>
    <xdr:sp macro="" textlink="">
      <xdr:nvSpPr>
        <xdr:cNvPr id="358" name="テキスト ボックス 357"/>
        <xdr:cNvSpPr txBox="1"/>
      </xdr:nvSpPr>
      <xdr:spPr>
        <a:xfrm>
          <a:off x="8450795" y="973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41908</xdr:rowOff>
    </xdr:from>
    <xdr:to>
      <xdr:col>41</xdr:col>
      <xdr:colOff>50800</xdr:colOff>
      <xdr:row>58</xdr:row>
      <xdr:rowOff>92320</xdr:rowOff>
    </xdr:to>
    <xdr:cxnSp macro="">
      <xdr:nvCxnSpPr>
        <xdr:cNvPr id="359" name="直線コネクタ 358"/>
        <xdr:cNvCxnSpPr/>
      </xdr:nvCxnSpPr>
      <xdr:spPr>
        <a:xfrm flipV="1">
          <a:off x="6972300" y="9986008"/>
          <a:ext cx="889000" cy="5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0" name="フローチャート: 判断 359"/>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149323</xdr:rowOff>
    </xdr:from>
    <xdr:ext cx="599010" cy="259045"/>
    <xdr:sp macro="" textlink="">
      <xdr:nvSpPr>
        <xdr:cNvPr id="361" name="テキスト ボックス 360"/>
        <xdr:cNvSpPr txBox="1"/>
      </xdr:nvSpPr>
      <xdr:spPr>
        <a:xfrm>
          <a:off x="7561795" y="940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93895</xdr:rowOff>
    </xdr:from>
    <xdr:to>
      <xdr:col>36</xdr:col>
      <xdr:colOff>165100</xdr:colOff>
      <xdr:row>58</xdr:row>
      <xdr:rowOff>24045</xdr:rowOff>
    </xdr:to>
    <xdr:sp macro="" textlink="">
      <xdr:nvSpPr>
        <xdr:cNvPr id="362" name="フローチャート: 判断 361"/>
        <xdr:cNvSpPr/>
      </xdr:nvSpPr>
      <xdr:spPr>
        <a:xfrm>
          <a:off x="6921500" y="986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40572</xdr:rowOff>
    </xdr:from>
    <xdr:ext cx="599010" cy="259045"/>
    <xdr:sp macro="" textlink="">
      <xdr:nvSpPr>
        <xdr:cNvPr id="363" name="テキスト ボックス 362"/>
        <xdr:cNvSpPr txBox="1"/>
      </xdr:nvSpPr>
      <xdr:spPr>
        <a:xfrm>
          <a:off x="6672795" y="964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53653</xdr:rowOff>
    </xdr:from>
    <xdr:to>
      <xdr:col>55</xdr:col>
      <xdr:colOff>50800</xdr:colOff>
      <xdr:row>56</xdr:row>
      <xdr:rowOff>155253</xdr:rowOff>
    </xdr:to>
    <xdr:sp macro="" textlink="">
      <xdr:nvSpPr>
        <xdr:cNvPr id="369" name="楕円 368"/>
        <xdr:cNvSpPr/>
      </xdr:nvSpPr>
      <xdr:spPr>
        <a:xfrm>
          <a:off x="10426700" y="965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32080</xdr:rowOff>
    </xdr:from>
    <xdr:ext cx="599010" cy="259045"/>
    <xdr:sp macro="" textlink="">
      <xdr:nvSpPr>
        <xdr:cNvPr id="370" name="普通建設事業費該当値テキスト"/>
        <xdr:cNvSpPr txBox="1"/>
      </xdr:nvSpPr>
      <xdr:spPr>
        <a:xfrm>
          <a:off x="10528300" y="9633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36642</xdr:rowOff>
    </xdr:from>
    <xdr:to>
      <xdr:col>50</xdr:col>
      <xdr:colOff>165100</xdr:colOff>
      <xdr:row>57</xdr:row>
      <xdr:rowOff>138242</xdr:rowOff>
    </xdr:to>
    <xdr:sp macro="" textlink="">
      <xdr:nvSpPr>
        <xdr:cNvPr id="371" name="楕円 370"/>
        <xdr:cNvSpPr/>
      </xdr:nvSpPr>
      <xdr:spPr>
        <a:xfrm>
          <a:off x="9588500" y="980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129369</xdr:rowOff>
    </xdr:from>
    <xdr:ext cx="599010" cy="259045"/>
    <xdr:sp macro="" textlink="">
      <xdr:nvSpPr>
        <xdr:cNvPr id="372" name="テキスト ボックス 371"/>
        <xdr:cNvSpPr txBox="1"/>
      </xdr:nvSpPr>
      <xdr:spPr>
        <a:xfrm>
          <a:off x="9339795" y="9902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18406</xdr:rowOff>
    </xdr:from>
    <xdr:to>
      <xdr:col>46</xdr:col>
      <xdr:colOff>38100</xdr:colOff>
      <xdr:row>55</xdr:row>
      <xdr:rowOff>120006</xdr:rowOff>
    </xdr:to>
    <xdr:sp macro="" textlink="">
      <xdr:nvSpPr>
        <xdr:cNvPr id="373" name="楕円 372"/>
        <xdr:cNvSpPr/>
      </xdr:nvSpPr>
      <xdr:spPr>
        <a:xfrm>
          <a:off x="8699500" y="944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136533</xdr:rowOff>
    </xdr:from>
    <xdr:ext cx="599010" cy="259045"/>
    <xdr:sp macro="" textlink="">
      <xdr:nvSpPr>
        <xdr:cNvPr id="374" name="テキスト ボックス 373"/>
        <xdr:cNvSpPr txBox="1"/>
      </xdr:nvSpPr>
      <xdr:spPr>
        <a:xfrm>
          <a:off x="8450795" y="92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162558</xdr:rowOff>
    </xdr:from>
    <xdr:to>
      <xdr:col>41</xdr:col>
      <xdr:colOff>101600</xdr:colOff>
      <xdr:row>58</xdr:row>
      <xdr:rowOff>92708</xdr:rowOff>
    </xdr:to>
    <xdr:sp macro="" textlink="">
      <xdr:nvSpPr>
        <xdr:cNvPr id="375" name="楕円 374"/>
        <xdr:cNvSpPr/>
      </xdr:nvSpPr>
      <xdr:spPr>
        <a:xfrm>
          <a:off x="7810500" y="993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83835</xdr:rowOff>
    </xdr:from>
    <xdr:ext cx="534377" cy="259045"/>
    <xdr:sp macro="" textlink="">
      <xdr:nvSpPr>
        <xdr:cNvPr id="376" name="テキスト ボックス 375"/>
        <xdr:cNvSpPr txBox="1"/>
      </xdr:nvSpPr>
      <xdr:spPr>
        <a:xfrm>
          <a:off x="7594111" y="1002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41520</xdr:rowOff>
    </xdr:from>
    <xdr:to>
      <xdr:col>36</xdr:col>
      <xdr:colOff>165100</xdr:colOff>
      <xdr:row>58</xdr:row>
      <xdr:rowOff>143120</xdr:rowOff>
    </xdr:to>
    <xdr:sp macro="" textlink="">
      <xdr:nvSpPr>
        <xdr:cNvPr id="377" name="楕円 376"/>
        <xdr:cNvSpPr/>
      </xdr:nvSpPr>
      <xdr:spPr>
        <a:xfrm>
          <a:off x="6921500" y="998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134247</xdr:rowOff>
    </xdr:from>
    <xdr:ext cx="534377" cy="259045"/>
    <xdr:sp macro="" textlink="">
      <xdr:nvSpPr>
        <xdr:cNvPr id="378" name="テキスト ボックス 377"/>
        <xdr:cNvSpPr txBox="1"/>
      </xdr:nvSpPr>
      <xdr:spPr>
        <a:xfrm>
          <a:off x="6705111" y="1007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0" name="直線コネクタ 399"/>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3" name="普通建設事業費 （ うち新規整備　）最大値テキスト"/>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4" name="直線コネクタ 403"/>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36318</xdr:rowOff>
    </xdr:from>
    <xdr:to>
      <xdr:col>55</xdr:col>
      <xdr:colOff>0</xdr:colOff>
      <xdr:row>76</xdr:row>
      <xdr:rowOff>33593</xdr:rowOff>
    </xdr:to>
    <xdr:cxnSp macro="">
      <xdr:nvCxnSpPr>
        <xdr:cNvPr id="405" name="直線コネクタ 404"/>
        <xdr:cNvCxnSpPr/>
      </xdr:nvCxnSpPr>
      <xdr:spPr>
        <a:xfrm flipV="1">
          <a:off x="9639300" y="12895068"/>
          <a:ext cx="838200" cy="16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6565</xdr:rowOff>
    </xdr:from>
    <xdr:ext cx="534377" cy="259045"/>
    <xdr:sp macro="" textlink="">
      <xdr:nvSpPr>
        <xdr:cNvPr id="406" name="普通建設事業費 （ うち新規整備　）平均値テキスト"/>
        <xdr:cNvSpPr txBox="1"/>
      </xdr:nvSpPr>
      <xdr:spPr>
        <a:xfrm>
          <a:off x="10528300" y="13208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7" name="フローチャート: 判断 406"/>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153691</xdr:rowOff>
    </xdr:from>
    <xdr:to>
      <xdr:col>50</xdr:col>
      <xdr:colOff>114300</xdr:colOff>
      <xdr:row>76</xdr:row>
      <xdr:rowOff>33593</xdr:rowOff>
    </xdr:to>
    <xdr:cxnSp macro="">
      <xdr:nvCxnSpPr>
        <xdr:cNvPr id="408" name="直線コネクタ 407"/>
        <xdr:cNvCxnSpPr/>
      </xdr:nvCxnSpPr>
      <xdr:spPr>
        <a:xfrm>
          <a:off x="8750300" y="12498091"/>
          <a:ext cx="889000" cy="56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9" name="フローチャート: 判断 408"/>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89181</xdr:rowOff>
    </xdr:from>
    <xdr:ext cx="534377" cy="259045"/>
    <xdr:sp macro="" textlink="">
      <xdr:nvSpPr>
        <xdr:cNvPr id="410" name="テキスト ボックス 409"/>
        <xdr:cNvSpPr txBox="1"/>
      </xdr:nvSpPr>
      <xdr:spPr>
        <a:xfrm>
          <a:off x="9372111" y="1329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153691</xdr:rowOff>
    </xdr:from>
    <xdr:to>
      <xdr:col>45</xdr:col>
      <xdr:colOff>177800</xdr:colOff>
      <xdr:row>77</xdr:row>
      <xdr:rowOff>59544</xdr:rowOff>
    </xdr:to>
    <xdr:cxnSp macro="">
      <xdr:nvCxnSpPr>
        <xdr:cNvPr id="411" name="直線コネクタ 410"/>
        <xdr:cNvCxnSpPr/>
      </xdr:nvCxnSpPr>
      <xdr:spPr>
        <a:xfrm flipV="1">
          <a:off x="7861300" y="12498091"/>
          <a:ext cx="889000" cy="76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2" name="フローチャート: 判断 411"/>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140603</xdr:rowOff>
    </xdr:from>
    <xdr:ext cx="534377" cy="259045"/>
    <xdr:sp macro="" textlink="">
      <xdr:nvSpPr>
        <xdr:cNvPr id="413" name="テキスト ボックス 412"/>
        <xdr:cNvSpPr txBox="1"/>
      </xdr:nvSpPr>
      <xdr:spPr>
        <a:xfrm>
          <a:off x="8483111" y="1334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59544</xdr:rowOff>
    </xdr:from>
    <xdr:to>
      <xdr:col>41</xdr:col>
      <xdr:colOff>50800</xdr:colOff>
      <xdr:row>77</xdr:row>
      <xdr:rowOff>145219</xdr:rowOff>
    </xdr:to>
    <xdr:cxnSp macro="">
      <xdr:nvCxnSpPr>
        <xdr:cNvPr id="414" name="直線コネクタ 413"/>
        <xdr:cNvCxnSpPr/>
      </xdr:nvCxnSpPr>
      <xdr:spPr>
        <a:xfrm flipV="1">
          <a:off x="6972300" y="13261194"/>
          <a:ext cx="889000" cy="8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5" name="フローチャート: 判断 414"/>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141202</xdr:rowOff>
    </xdr:from>
    <xdr:ext cx="534377" cy="259045"/>
    <xdr:sp macro="" textlink="">
      <xdr:nvSpPr>
        <xdr:cNvPr id="416" name="テキスト ボックス 415"/>
        <xdr:cNvSpPr txBox="1"/>
      </xdr:nvSpPr>
      <xdr:spPr>
        <a:xfrm>
          <a:off x="7594111" y="133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155203</xdr:rowOff>
    </xdr:from>
    <xdr:to>
      <xdr:col>36</xdr:col>
      <xdr:colOff>165100</xdr:colOff>
      <xdr:row>78</xdr:row>
      <xdr:rowOff>85353</xdr:rowOff>
    </xdr:to>
    <xdr:sp macro="" textlink="">
      <xdr:nvSpPr>
        <xdr:cNvPr id="417" name="フローチャート: 判断 416"/>
        <xdr:cNvSpPr/>
      </xdr:nvSpPr>
      <xdr:spPr>
        <a:xfrm>
          <a:off x="6921500" y="1335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76480</xdr:rowOff>
    </xdr:from>
    <xdr:ext cx="534377" cy="259045"/>
    <xdr:sp macro="" textlink="">
      <xdr:nvSpPr>
        <xdr:cNvPr id="418" name="テキスト ボックス 417"/>
        <xdr:cNvSpPr txBox="1"/>
      </xdr:nvSpPr>
      <xdr:spPr>
        <a:xfrm>
          <a:off x="6705111" y="1344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156968</xdr:rowOff>
    </xdr:from>
    <xdr:to>
      <xdr:col>55</xdr:col>
      <xdr:colOff>50800</xdr:colOff>
      <xdr:row>75</xdr:row>
      <xdr:rowOff>87118</xdr:rowOff>
    </xdr:to>
    <xdr:sp macro="" textlink="">
      <xdr:nvSpPr>
        <xdr:cNvPr id="424" name="楕円 423"/>
        <xdr:cNvSpPr/>
      </xdr:nvSpPr>
      <xdr:spPr>
        <a:xfrm>
          <a:off x="10426700" y="1284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8395</xdr:rowOff>
    </xdr:from>
    <xdr:ext cx="599010" cy="259045"/>
    <xdr:sp macro="" textlink="">
      <xdr:nvSpPr>
        <xdr:cNvPr id="425" name="普通建設事業費 （ うち新規整備　）該当値テキスト"/>
        <xdr:cNvSpPr txBox="1"/>
      </xdr:nvSpPr>
      <xdr:spPr>
        <a:xfrm>
          <a:off x="10528300" y="1269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154243</xdr:rowOff>
    </xdr:from>
    <xdr:to>
      <xdr:col>50</xdr:col>
      <xdr:colOff>165100</xdr:colOff>
      <xdr:row>76</xdr:row>
      <xdr:rowOff>84393</xdr:rowOff>
    </xdr:to>
    <xdr:sp macro="" textlink="">
      <xdr:nvSpPr>
        <xdr:cNvPr id="426" name="楕円 425"/>
        <xdr:cNvSpPr/>
      </xdr:nvSpPr>
      <xdr:spPr>
        <a:xfrm>
          <a:off x="9588500" y="1301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100920</xdr:rowOff>
    </xdr:from>
    <xdr:ext cx="534377" cy="259045"/>
    <xdr:sp macro="" textlink="">
      <xdr:nvSpPr>
        <xdr:cNvPr id="427" name="テキスト ボックス 426"/>
        <xdr:cNvSpPr txBox="1"/>
      </xdr:nvSpPr>
      <xdr:spPr>
        <a:xfrm>
          <a:off x="9372111" y="1278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102891</xdr:rowOff>
    </xdr:from>
    <xdr:to>
      <xdr:col>46</xdr:col>
      <xdr:colOff>38100</xdr:colOff>
      <xdr:row>73</xdr:row>
      <xdr:rowOff>33041</xdr:rowOff>
    </xdr:to>
    <xdr:sp macro="" textlink="">
      <xdr:nvSpPr>
        <xdr:cNvPr id="428" name="楕円 427"/>
        <xdr:cNvSpPr/>
      </xdr:nvSpPr>
      <xdr:spPr>
        <a:xfrm>
          <a:off x="8699500" y="1244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71</xdr:row>
      <xdr:rowOff>49568</xdr:rowOff>
    </xdr:from>
    <xdr:ext cx="599010" cy="259045"/>
    <xdr:sp macro="" textlink="">
      <xdr:nvSpPr>
        <xdr:cNvPr id="429" name="テキスト ボックス 428"/>
        <xdr:cNvSpPr txBox="1"/>
      </xdr:nvSpPr>
      <xdr:spPr>
        <a:xfrm>
          <a:off x="8450795" y="12222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8744</xdr:rowOff>
    </xdr:from>
    <xdr:to>
      <xdr:col>41</xdr:col>
      <xdr:colOff>101600</xdr:colOff>
      <xdr:row>77</xdr:row>
      <xdr:rowOff>110344</xdr:rowOff>
    </xdr:to>
    <xdr:sp macro="" textlink="">
      <xdr:nvSpPr>
        <xdr:cNvPr id="430" name="楕円 429"/>
        <xdr:cNvSpPr/>
      </xdr:nvSpPr>
      <xdr:spPr>
        <a:xfrm>
          <a:off x="7810500" y="1321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126871</xdr:rowOff>
    </xdr:from>
    <xdr:ext cx="534377" cy="259045"/>
    <xdr:sp macro="" textlink="">
      <xdr:nvSpPr>
        <xdr:cNvPr id="431" name="テキスト ボックス 430"/>
        <xdr:cNvSpPr txBox="1"/>
      </xdr:nvSpPr>
      <xdr:spPr>
        <a:xfrm>
          <a:off x="7594111" y="129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94419</xdr:rowOff>
    </xdr:from>
    <xdr:to>
      <xdr:col>36</xdr:col>
      <xdr:colOff>165100</xdr:colOff>
      <xdr:row>78</xdr:row>
      <xdr:rowOff>24569</xdr:rowOff>
    </xdr:to>
    <xdr:sp macro="" textlink="">
      <xdr:nvSpPr>
        <xdr:cNvPr id="432" name="楕円 431"/>
        <xdr:cNvSpPr/>
      </xdr:nvSpPr>
      <xdr:spPr>
        <a:xfrm>
          <a:off x="6921500" y="1329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41096</xdr:rowOff>
    </xdr:from>
    <xdr:ext cx="534377" cy="259045"/>
    <xdr:sp macro="" textlink="">
      <xdr:nvSpPr>
        <xdr:cNvPr id="433" name="テキスト ボックス 432"/>
        <xdr:cNvSpPr txBox="1"/>
      </xdr:nvSpPr>
      <xdr:spPr>
        <a:xfrm>
          <a:off x="6705111" y="1307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7" name="直線コネクタ 456"/>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8" name="普通建設事業費 （ うち更新整備　）最小値テキスト"/>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9" name="直線コネクタ 458"/>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0" name="普通建設事業費 （ うち更新整備　）最大値テキスト"/>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1" name="直線コネクタ 460"/>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106935</xdr:rowOff>
    </xdr:from>
    <xdr:to>
      <xdr:col>55</xdr:col>
      <xdr:colOff>0</xdr:colOff>
      <xdr:row>98</xdr:row>
      <xdr:rowOff>166377</xdr:rowOff>
    </xdr:to>
    <xdr:cxnSp macro="">
      <xdr:nvCxnSpPr>
        <xdr:cNvPr id="462" name="直線コネクタ 461"/>
        <xdr:cNvCxnSpPr/>
      </xdr:nvCxnSpPr>
      <xdr:spPr>
        <a:xfrm flipV="1">
          <a:off x="9639300" y="16909035"/>
          <a:ext cx="838200" cy="5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113374</xdr:rowOff>
    </xdr:from>
    <xdr:ext cx="599010" cy="259045"/>
    <xdr:sp macro="" textlink="">
      <xdr:nvSpPr>
        <xdr:cNvPr id="463" name="普通建設事業費 （ うち更新整備　）平均値テキスト"/>
        <xdr:cNvSpPr txBox="1"/>
      </xdr:nvSpPr>
      <xdr:spPr>
        <a:xfrm>
          <a:off x="10528300" y="16401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4" name="フローチャート: 判断 463"/>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156552</xdr:rowOff>
    </xdr:from>
    <xdr:to>
      <xdr:col>50</xdr:col>
      <xdr:colOff>114300</xdr:colOff>
      <xdr:row>98</xdr:row>
      <xdr:rowOff>166377</xdr:rowOff>
    </xdr:to>
    <xdr:cxnSp macro="">
      <xdr:nvCxnSpPr>
        <xdr:cNvPr id="465" name="直線コネクタ 464"/>
        <xdr:cNvCxnSpPr/>
      </xdr:nvCxnSpPr>
      <xdr:spPr>
        <a:xfrm>
          <a:off x="8750300" y="16958652"/>
          <a:ext cx="889000" cy="9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6" name="フローチャート: 判断 465"/>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28402</xdr:rowOff>
    </xdr:from>
    <xdr:ext cx="599010" cy="259045"/>
    <xdr:sp macro="" textlink="">
      <xdr:nvSpPr>
        <xdr:cNvPr id="467" name="テキスト ボックス 466"/>
        <xdr:cNvSpPr txBox="1"/>
      </xdr:nvSpPr>
      <xdr:spPr>
        <a:xfrm>
          <a:off x="9339795" y="1631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152772</xdr:rowOff>
    </xdr:from>
    <xdr:to>
      <xdr:col>45</xdr:col>
      <xdr:colOff>177800</xdr:colOff>
      <xdr:row>98</xdr:row>
      <xdr:rowOff>156552</xdr:rowOff>
    </xdr:to>
    <xdr:cxnSp macro="">
      <xdr:nvCxnSpPr>
        <xdr:cNvPr id="468" name="直線コネクタ 467"/>
        <xdr:cNvCxnSpPr/>
      </xdr:nvCxnSpPr>
      <xdr:spPr>
        <a:xfrm>
          <a:off x="7861300" y="16954872"/>
          <a:ext cx="889000" cy="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9" name="フローチャート: 判断 468"/>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48646</xdr:rowOff>
    </xdr:from>
    <xdr:ext cx="599010" cy="259045"/>
    <xdr:sp macro="" textlink="">
      <xdr:nvSpPr>
        <xdr:cNvPr id="470" name="テキスト ボックス 469"/>
        <xdr:cNvSpPr txBox="1"/>
      </xdr:nvSpPr>
      <xdr:spPr>
        <a:xfrm>
          <a:off x="8450795" y="1633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146676</xdr:rowOff>
    </xdr:from>
    <xdr:to>
      <xdr:col>41</xdr:col>
      <xdr:colOff>50800</xdr:colOff>
      <xdr:row>98</xdr:row>
      <xdr:rowOff>152772</xdr:rowOff>
    </xdr:to>
    <xdr:cxnSp macro="">
      <xdr:nvCxnSpPr>
        <xdr:cNvPr id="471" name="直線コネクタ 470"/>
        <xdr:cNvCxnSpPr/>
      </xdr:nvCxnSpPr>
      <xdr:spPr>
        <a:xfrm>
          <a:off x="6972300" y="16948776"/>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2" name="フローチャート: 判断 471"/>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154849</xdr:rowOff>
    </xdr:from>
    <xdr:ext cx="599010" cy="259045"/>
    <xdr:sp macro="" textlink="">
      <xdr:nvSpPr>
        <xdr:cNvPr id="473" name="テキスト ボックス 472"/>
        <xdr:cNvSpPr txBox="1"/>
      </xdr:nvSpPr>
      <xdr:spPr>
        <a:xfrm>
          <a:off x="7561795" y="162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62809</xdr:rowOff>
    </xdr:from>
    <xdr:to>
      <xdr:col>36</xdr:col>
      <xdr:colOff>165100</xdr:colOff>
      <xdr:row>97</xdr:row>
      <xdr:rowOff>164409</xdr:rowOff>
    </xdr:to>
    <xdr:sp macro="" textlink="">
      <xdr:nvSpPr>
        <xdr:cNvPr id="474" name="フローチャート: 判断 473"/>
        <xdr:cNvSpPr/>
      </xdr:nvSpPr>
      <xdr:spPr>
        <a:xfrm>
          <a:off x="6921500" y="1669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9486</xdr:rowOff>
    </xdr:from>
    <xdr:ext cx="534377" cy="259045"/>
    <xdr:sp macro="" textlink="">
      <xdr:nvSpPr>
        <xdr:cNvPr id="475" name="テキスト ボックス 474"/>
        <xdr:cNvSpPr txBox="1"/>
      </xdr:nvSpPr>
      <xdr:spPr>
        <a:xfrm>
          <a:off x="6705111" y="1646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56135</xdr:rowOff>
    </xdr:from>
    <xdr:to>
      <xdr:col>55</xdr:col>
      <xdr:colOff>50800</xdr:colOff>
      <xdr:row>98</xdr:row>
      <xdr:rowOff>157735</xdr:rowOff>
    </xdr:to>
    <xdr:sp macro="" textlink="">
      <xdr:nvSpPr>
        <xdr:cNvPr id="481" name="楕円 480"/>
        <xdr:cNvSpPr/>
      </xdr:nvSpPr>
      <xdr:spPr>
        <a:xfrm>
          <a:off x="10426700" y="1685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142512</xdr:rowOff>
    </xdr:from>
    <xdr:ext cx="534377" cy="259045"/>
    <xdr:sp macro="" textlink="">
      <xdr:nvSpPr>
        <xdr:cNvPr id="482" name="普通建設事業費 （ うち更新整備　）該当値テキスト"/>
        <xdr:cNvSpPr txBox="1"/>
      </xdr:nvSpPr>
      <xdr:spPr>
        <a:xfrm>
          <a:off x="10528300" y="1677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115577</xdr:rowOff>
    </xdr:from>
    <xdr:to>
      <xdr:col>50</xdr:col>
      <xdr:colOff>165100</xdr:colOff>
      <xdr:row>99</xdr:row>
      <xdr:rowOff>45727</xdr:rowOff>
    </xdr:to>
    <xdr:sp macro="" textlink="">
      <xdr:nvSpPr>
        <xdr:cNvPr id="483" name="楕円 482"/>
        <xdr:cNvSpPr/>
      </xdr:nvSpPr>
      <xdr:spPr>
        <a:xfrm>
          <a:off x="9588500" y="1691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36854</xdr:rowOff>
    </xdr:from>
    <xdr:ext cx="534377" cy="259045"/>
    <xdr:sp macro="" textlink="">
      <xdr:nvSpPr>
        <xdr:cNvPr id="484" name="テキスト ボックス 483"/>
        <xdr:cNvSpPr txBox="1"/>
      </xdr:nvSpPr>
      <xdr:spPr>
        <a:xfrm>
          <a:off x="9372111" y="170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105752</xdr:rowOff>
    </xdr:from>
    <xdr:to>
      <xdr:col>46</xdr:col>
      <xdr:colOff>38100</xdr:colOff>
      <xdr:row>99</xdr:row>
      <xdr:rowOff>35902</xdr:rowOff>
    </xdr:to>
    <xdr:sp macro="" textlink="">
      <xdr:nvSpPr>
        <xdr:cNvPr id="485" name="楕円 484"/>
        <xdr:cNvSpPr/>
      </xdr:nvSpPr>
      <xdr:spPr>
        <a:xfrm>
          <a:off x="8699500" y="1690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27029</xdr:rowOff>
    </xdr:from>
    <xdr:ext cx="534377" cy="259045"/>
    <xdr:sp macro="" textlink="">
      <xdr:nvSpPr>
        <xdr:cNvPr id="486" name="テキスト ボックス 485"/>
        <xdr:cNvSpPr txBox="1"/>
      </xdr:nvSpPr>
      <xdr:spPr>
        <a:xfrm>
          <a:off x="8483111" y="1700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101972</xdr:rowOff>
    </xdr:from>
    <xdr:to>
      <xdr:col>41</xdr:col>
      <xdr:colOff>101600</xdr:colOff>
      <xdr:row>99</xdr:row>
      <xdr:rowOff>32122</xdr:rowOff>
    </xdr:to>
    <xdr:sp macro="" textlink="">
      <xdr:nvSpPr>
        <xdr:cNvPr id="487" name="楕円 486"/>
        <xdr:cNvSpPr/>
      </xdr:nvSpPr>
      <xdr:spPr>
        <a:xfrm>
          <a:off x="7810500" y="1690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23249</xdr:rowOff>
    </xdr:from>
    <xdr:ext cx="534377" cy="259045"/>
    <xdr:sp macro="" textlink="">
      <xdr:nvSpPr>
        <xdr:cNvPr id="488" name="テキスト ボックス 487"/>
        <xdr:cNvSpPr txBox="1"/>
      </xdr:nvSpPr>
      <xdr:spPr>
        <a:xfrm>
          <a:off x="7594111" y="1699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95876</xdr:rowOff>
    </xdr:from>
    <xdr:to>
      <xdr:col>36</xdr:col>
      <xdr:colOff>165100</xdr:colOff>
      <xdr:row>99</xdr:row>
      <xdr:rowOff>26026</xdr:rowOff>
    </xdr:to>
    <xdr:sp macro="" textlink="">
      <xdr:nvSpPr>
        <xdr:cNvPr id="489" name="楕円 488"/>
        <xdr:cNvSpPr/>
      </xdr:nvSpPr>
      <xdr:spPr>
        <a:xfrm>
          <a:off x="6921500" y="1689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17153</xdr:rowOff>
    </xdr:from>
    <xdr:ext cx="534377" cy="259045"/>
    <xdr:sp macro="" textlink="">
      <xdr:nvSpPr>
        <xdr:cNvPr id="490" name="テキスト ボックス 489"/>
        <xdr:cNvSpPr txBox="1"/>
      </xdr:nvSpPr>
      <xdr:spPr>
        <a:xfrm>
          <a:off x="6705111" y="1699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4" name="直線コネクタ 513"/>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7" name="災害復旧事業費最大値テキスト"/>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8" name="直線コネクタ 517"/>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54272</xdr:rowOff>
    </xdr:from>
    <xdr:to>
      <xdr:col>85</xdr:col>
      <xdr:colOff>127000</xdr:colOff>
      <xdr:row>38</xdr:row>
      <xdr:rowOff>91572</xdr:rowOff>
    </xdr:to>
    <xdr:cxnSp macro="">
      <xdr:nvCxnSpPr>
        <xdr:cNvPr id="519" name="直線コネクタ 518"/>
        <xdr:cNvCxnSpPr/>
      </xdr:nvCxnSpPr>
      <xdr:spPr>
        <a:xfrm flipV="1">
          <a:off x="15481300" y="6397922"/>
          <a:ext cx="838200" cy="20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19298</xdr:rowOff>
    </xdr:from>
    <xdr:ext cx="534377" cy="259045"/>
    <xdr:sp macro="" textlink="">
      <xdr:nvSpPr>
        <xdr:cNvPr id="520" name="災害復旧事業費平均値テキスト"/>
        <xdr:cNvSpPr txBox="1"/>
      </xdr:nvSpPr>
      <xdr:spPr>
        <a:xfrm>
          <a:off x="16370300" y="6534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21" name="フローチャート: 判断 520"/>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91572</xdr:rowOff>
    </xdr:from>
    <xdr:to>
      <xdr:col>81</xdr:col>
      <xdr:colOff>50800</xdr:colOff>
      <xdr:row>39</xdr:row>
      <xdr:rowOff>44450</xdr:rowOff>
    </xdr:to>
    <xdr:cxnSp macro="">
      <xdr:nvCxnSpPr>
        <xdr:cNvPr id="522" name="直線コネクタ 521"/>
        <xdr:cNvCxnSpPr/>
      </xdr:nvCxnSpPr>
      <xdr:spPr>
        <a:xfrm flipV="1">
          <a:off x="14592300" y="6606672"/>
          <a:ext cx="889000" cy="12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23" name="フローチャート: 判断 522"/>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146415</xdr:rowOff>
    </xdr:from>
    <xdr:ext cx="534377" cy="259045"/>
    <xdr:sp macro="" textlink="">
      <xdr:nvSpPr>
        <xdr:cNvPr id="524" name="テキスト ボックス 523"/>
        <xdr:cNvSpPr txBox="1"/>
      </xdr:nvSpPr>
      <xdr:spPr>
        <a:xfrm>
          <a:off x="15214111" y="666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5" name="直線コネクタ 524"/>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6" name="フローチャート: 判断 525"/>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7802</xdr:rowOff>
    </xdr:from>
    <xdr:ext cx="534377" cy="259045"/>
    <xdr:sp macro="" textlink="">
      <xdr:nvSpPr>
        <xdr:cNvPr id="527" name="テキスト ボックス 526"/>
        <xdr:cNvSpPr txBox="1"/>
      </xdr:nvSpPr>
      <xdr:spPr>
        <a:xfrm>
          <a:off x="14325111" y="63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8" name="直線コネクタ 527"/>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9" name="フローチャート: 判断 528"/>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143019</xdr:rowOff>
    </xdr:from>
    <xdr:ext cx="534377" cy="259045"/>
    <xdr:sp macro="" textlink="">
      <xdr:nvSpPr>
        <xdr:cNvPr id="530" name="テキスト ボックス 529"/>
        <xdr:cNvSpPr txBox="1"/>
      </xdr:nvSpPr>
      <xdr:spPr>
        <a:xfrm>
          <a:off x="13436111" y="63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40292</xdr:rowOff>
    </xdr:from>
    <xdr:to>
      <xdr:col>67</xdr:col>
      <xdr:colOff>101600</xdr:colOff>
      <xdr:row>38</xdr:row>
      <xdr:rowOff>141892</xdr:rowOff>
    </xdr:to>
    <xdr:sp macro="" textlink="">
      <xdr:nvSpPr>
        <xdr:cNvPr id="531" name="フローチャート: 判断 530"/>
        <xdr:cNvSpPr/>
      </xdr:nvSpPr>
      <xdr:spPr>
        <a:xfrm>
          <a:off x="12763500" y="655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158419</xdr:rowOff>
    </xdr:from>
    <xdr:ext cx="534377" cy="259045"/>
    <xdr:sp macro="" textlink="">
      <xdr:nvSpPr>
        <xdr:cNvPr id="532" name="テキスト ボックス 531"/>
        <xdr:cNvSpPr txBox="1"/>
      </xdr:nvSpPr>
      <xdr:spPr>
        <a:xfrm>
          <a:off x="12547111" y="63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3472</xdr:rowOff>
    </xdr:from>
    <xdr:to>
      <xdr:col>85</xdr:col>
      <xdr:colOff>177800</xdr:colOff>
      <xdr:row>37</xdr:row>
      <xdr:rowOff>105072</xdr:rowOff>
    </xdr:to>
    <xdr:sp macro="" textlink="">
      <xdr:nvSpPr>
        <xdr:cNvPr id="538" name="楕円 537"/>
        <xdr:cNvSpPr/>
      </xdr:nvSpPr>
      <xdr:spPr>
        <a:xfrm>
          <a:off x="16268700" y="634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26349</xdr:rowOff>
    </xdr:from>
    <xdr:ext cx="534377" cy="259045"/>
    <xdr:sp macro="" textlink="">
      <xdr:nvSpPr>
        <xdr:cNvPr id="539" name="災害復旧事業費該当値テキスト"/>
        <xdr:cNvSpPr txBox="1"/>
      </xdr:nvSpPr>
      <xdr:spPr>
        <a:xfrm>
          <a:off x="16370300" y="619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40772</xdr:rowOff>
    </xdr:from>
    <xdr:to>
      <xdr:col>81</xdr:col>
      <xdr:colOff>101600</xdr:colOff>
      <xdr:row>38</xdr:row>
      <xdr:rowOff>142372</xdr:rowOff>
    </xdr:to>
    <xdr:sp macro="" textlink="">
      <xdr:nvSpPr>
        <xdr:cNvPr id="540" name="楕円 539"/>
        <xdr:cNvSpPr/>
      </xdr:nvSpPr>
      <xdr:spPr>
        <a:xfrm>
          <a:off x="15430500" y="65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158899</xdr:rowOff>
    </xdr:from>
    <xdr:ext cx="534377" cy="259045"/>
    <xdr:sp macro="" textlink="">
      <xdr:nvSpPr>
        <xdr:cNvPr id="541" name="テキスト ボックス 540"/>
        <xdr:cNvSpPr txBox="1"/>
      </xdr:nvSpPr>
      <xdr:spPr>
        <a:xfrm>
          <a:off x="15214111" y="633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4" name="フローチャート: 判断 583"/>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5" name="テキスト ボックス 584"/>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6" name="フローチャート: 判断 585"/>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7" name="テキスト ボックス 586"/>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00" name="テキスト ボックス 599"/>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602" name="テキスト ボックス 601"/>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6" name="直線コネクタ 625"/>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7" name="公債費最小値テキスト"/>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8" name="直線コネクタ 627"/>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9" name="公債費最大値テキスト"/>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30" name="直線コネクタ 629"/>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78401</xdr:rowOff>
    </xdr:from>
    <xdr:to>
      <xdr:col>85</xdr:col>
      <xdr:colOff>127000</xdr:colOff>
      <xdr:row>76</xdr:row>
      <xdr:rowOff>92566</xdr:rowOff>
    </xdr:to>
    <xdr:cxnSp macro="">
      <xdr:nvCxnSpPr>
        <xdr:cNvPr id="631" name="直線コネクタ 630"/>
        <xdr:cNvCxnSpPr/>
      </xdr:nvCxnSpPr>
      <xdr:spPr>
        <a:xfrm flipV="1">
          <a:off x="15481300" y="13108601"/>
          <a:ext cx="838200" cy="1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17781</xdr:rowOff>
    </xdr:from>
    <xdr:ext cx="599010" cy="259045"/>
    <xdr:sp macro="" textlink="">
      <xdr:nvSpPr>
        <xdr:cNvPr id="632" name="公債費平均値テキスト"/>
        <xdr:cNvSpPr txBox="1"/>
      </xdr:nvSpPr>
      <xdr:spPr>
        <a:xfrm>
          <a:off x="16370300" y="13047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3" name="フローチャート: 判断 632"/>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92566</xdr:rowOff>
    </xdr:from>
    <xdr:to>
      <xdr:col>81</xdr:col>
      <xdr:colOff>50800</xdr:colOff>
      <xdr:row>76</xdr:row>
      <xdr:rowOff>107490</xdr:rowOff>
    </xdr:to>
    <xdr:cxnSp macro="">
      <xdr:nvCxnSpPr>
        <xdr:cNvPr id="634" name="直線コネクタ 633"/>
        <xdr:cNvCxnSpPr/>
      </xdr:nvCxnSpPr>
      <xdr:spPr>
        <a:xfrm flipV="1">
          <a:off x="14592300" y="13122766"/>
          <a:ext cx="889000" cy="1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5" name="フローチャート: 判断 634"/>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130576</xdr:rowOff>
    </xdr:from>
    <xdr:ext cx="599010" cy="259045"/>
    <xdr:sp macro="" textlink="">
      <xdr:nvSpPr>
        <xdr:cNvPr id="636" name="テキスト ボックス 635"/>
        <xdr:cNvSpPr txBox="1"/>
      </xdr:nvSpPr>
      <xdr:spPr>
        <a:xfrm>
          <a:off x="15181795" y="1281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107490</xdr:rowOff>
    </xdr:from>
    <xdr:to>
      <xdr:col>76</xdr:col>
      <xdr:colOff>114300</xdr:colOff>
      <xdr:row>76</xdr:row>
      <xdr:rowOff>120555</xdr:rowOff>
    </xdr:to>
    <xdr:cxnSp macro="">
      <xdr:nvCxnSpPr>
        <xdr:cNvPr id="637" name="直線コネクタ 636"/>
        <xdr:cNvCxnSpPr/>
      </xdr:nvCxnSpPr>
      <xdr:spPr>
        <a:xfrm flipV="1">
          <a:off x="13703300" y="13137690"/>
          <a:ext cx="889000" cy="1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8" name="フローチャート: 判断 637"/>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1378</xdr:rowOff>
    </xdr:from>
    <xdr:ext cx="599010" cy="259045"/>
    <xdr:sp macro="" textlink="">
      <xdr:nvSpPr>
        <xdr:cNvPr id="639" name="テキスト ボックス 638"/>
        <xdr:cNvSpPr txBox="1"/>
      </xdr:nvSpPr>
      <xdr:spPr>
        <a:xfrm>
          <a:off x="14292795" y="1286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120555</xdr:rowOff>
    </xdr:from>
    <xdr:to>
      <xdr:col>71</xdr:col>
      <xdr:colOff>177800</xdr:colOff>
      <xdr:row>76</xdr:row>
      <xdr:rowOff>138717</xdr:rowOff>
    </xdr:to>
    <xdr:cxnSp macro="">
      <xdr:nvCxnSpPr>
        <xdr:cNvPr id="640" name="直線コネクタ 639"/>
        <xdr:cNvCxnSpPr/>
      </xdr:nvCxnSpPr>
      <xdr:spPr>
        <a:xfrm flipV="1">
          <a:off x="12814300" y="13150755"/>
          <a:ext cx="889000" cy="1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1" name="フローチャート: 判断 640"/>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5796</xdr:rowOff>
    </xdr:from>
    <xdr:ext cx="599010" cy="259045"/>
    <xdr:sp macro="" textlink="">
      <xdr:nvSpPr>
        <xdr:cNvPr id="642" name="テキスト ボックス 641"/>
        <xdr:cNvSpPr txBox="1"/>
      </xdr:nvSpPr>
      <xdr:spPr>
        <a:xfrm>
          <a:off x="13403795" y="1320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9286</xdr:rowOff>
    </xdr:from>
    <xdr:to>
      <xdr:col>67</xdr:col>
      <xdr:colOff>101600</xdr:colOff>
      <xdr:row>77</xdr:row>
      <xdr:rowOff>110886</xdr:rowOff>
    </xdr:to>
    <xdr:sp macro="" textlink="">
      <xdr:nvSpPr>
        <xdr:cNvPr id="643" name="フローチャート: 判断 642"/>
        <xdr:cNvSpPr/>
      </xdr:nvSpPr>
      <xdr:spPr>
        <a:xfrm>
          <a:off x="12763500" y="1321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102013</xdr:rowOff>
    </xdr:from>
    <xdr:ext cx="534377" cy="259045"/>
    <xdr:sp macro="" textlink="">
      <xdr:nvSpPr>
        <xdr:cNvPr id="644" name="テキスト ボックス 643"/>
        <xdr:cNvSpPr txBox="1"/>
      </xdr:nvSpPr>
      <xdr:spPr>
        <a:xfrm>
          <a:off x="12547111" y="1330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27601</xdr:rowOff>
    </xdr:from>
    <xdr:to>
      <xdr:col>85</xdr:col>
      <xdr:colOff>177800</xdr:colOff>
      <xdr:row>76</xdr:row>
      <xdr:rowOff>129201</xdr:rowOff>
    </xdr:to>
    <xdr:sp macro="" textlink="">
      <xdr:nvSpPr>
        <xdr:cNvPr id="650" name="楕円 649"/>
        <xdr:cNvSpPr/>
      </xdr:nvSpPr>
      <xdr:spPr>
        <a:xfrm>
          <a:off x="16268700" y="1305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50478</xdr:rowOff>
    </xdr:from>
    <xdr:ext cx="599010" cy="259045"/>
    <xdr:sp macro="" textlink="">
      <xdr:nvSpPr>
        <xdr:cNvPr id="651" name="公債費該当値テキスト"/>
        <xdr:cNvSpPr txBox="1"/>
      </xdr:nvSpPr>
      <xdr:spPr>
        <a:xfrm>
          <a:off x="16370300" y="12909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41766</xdr:rowOff>
    </xdr:from>
    <xdr:to>
      <xdr:col>81</xdr:col>
      <xdr:colOff>101600</xdr:colOff>
      <xdr:row>76</xdr:row>
      <xdr:rowOff>143366</xdr:rowOff>
    </xdr:to>
    <xdr:sp macro="" textlink="">
      <xdr:nvSpPr>
        <xdr:cNvPr id="652" name="楕円 651"/>
        <xdr:cNvSpPr/>
      </xdr:nvSpPr>
      <xdr:spPr>
        <a:xfrm>
          <a:off x="15430500" y="1307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134493</xdr:rowOff>
    </xdr:from>
    <xdr:ext cx="599010" cy="259045"/>
    <xdr:sp macro="" textlink="">
      <xdr:nvSpPr>
        <xdr:cNvPr id="653" name="テキスト ボックス 652"/>
        <xdr:cNvSpPr txBox="1"/>
      </xdr:nvSpPr>
      <xdr:spPr>
        <a:xfrm>
          <a:off x="15181795" y="13164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56690</xdr:rowOff>
    </xdr:from>
    <xdr:to>
      <xdr:col>76</xdr:col>
      <xdr:colOff>165100</xdr:colOff>
      <xdr:row>76</xdr:row>
      <xdr:rowOff>158290</xdr:rowOff>
    </xdr:to>
    <xdr:sp macro="" textlink="">
      <xdr:nvSpPr>
        <xdr:cNvPr id="654" name="楕円 653"/>
        <xdr:cNvSpPr/>
      </xdr:nvSpPr>
      <xdr:spPr>
        <a:xfrm>
          <a:off x="14541500" y="1308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149417</xdr:rowOff>
    </xdr:from>
    <xdr:ext cx="599010" cy="259045"/>
    <xdr:sp macro="" textlink="">
      <xdr:nvSpPr>
        <xdr:cNvPr id="655" name="テキスト ボックス 654"/>
        <xdr:cNvSpPr txBox="1"/>
      </xdr:nvSpPr>
      <xdr:spPr>
        <a:xfrm>
          <a:off x="14292795" y="13179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69755</xdr:rowOff>
    </xdr:from>
    <xdr:to>
      <xdr:col>72</xdr:col>
      <xdr:colOff>38100</xdr:colOff>
      <xdr:row>76</xdr:row>
      <xdr:rowOff>171355</xdr:rowOff>
    </xdr:to>
    <xdr:sp macro="" textlink="">
      <xdr:nvSpPr>
        <xdr:cNvPr id="656" name="楕円 655"/>
        <xdr:cNvSpPr/>
      </xdr:nvSpPr>
      <xdr:spPr>
        <a:xfrm>
          <a:off x="13652500" y="1309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16432</xdr:rowOff>
    </xdr:from>
    <xdr:ext cx="599010" cy="259045"/>
    <xdr:sp macro="" textlink="">
      <xdr:nvSpPr>
        <xdr:cNvPr id="657" name="テキスト ボックス 656"/>
        <xdr:cNvSpPr txBox="1"/>
      </xdr:nvSpPr>
      <xdr:spPr>
        <a:xfrm>
          <a:off x="13403795" y="12875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87917</xdr:rowOff>
    </xdr:from>
    <xdr:to>
      <xdr:col>67</xdr:col>
      <xdr:colOff>101600</xdr:colOff>
      <xdr:row>77</xdr:row>
      <xdr:rowOff>18067</xdr:rowOff>
    </xdr:to>
    <xdr:sp macro="" textlink="">
      <xdr:nvSpPr>
        <xdr:cNvPr id="658" name="楕円 657"/>
        <xdr:cNvSpPr/>
      </xdr:nvSpPr>
      <xdr:spPr>
        <a:xfrm>
          <a:off x="12763500" y="1311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34594</xdr:rowOff>
    </xdr:from>
    <xdr:ext cx="599010" cy="259045"/>
    <xdr:sp macro="" textlink="">
      <xdr:nvSpPr>
        <xdr:cNvPr id="659" name="テキスト ボックス 658"/>
        <xdr:cNvSpPr txBox="1"/>
      </xdr:nvSpPr>
      <xdr:spPr>
        <a:xfrm>
          <a:off x="12514795" y="12893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81" name="直線コネクタ 680"/>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2" name="積立金最小値テキスト"/>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3" name="直線コネクタ 682"/>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4" name="積立金最大値テキスト"/>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5" name="直線コネクタ 684"/>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90892</xdr:rowOff>
    </xdr:from>
    <xdr:to>
      <xdr:col>85</xdr:col>
      <xdr:colOff>127000</xdr:colOff>
      <xdr:row>97</xdr:row>
      <xdr:rowOff>161106</xdr:rowOff>
    </xdr:to>
    <xdr:cxnSp macro="">
      <xdr:nvCxnSpPr>
        <xdr:cNvPr id="686" name="直線コネクタ 685"/>
        <xdr:cNvCxnSpPr/>
      </xdr:nvCxnSpPr>
      <xdr:spPr>
        <a:xfrm>
          <a:off x="15481300" y="16721542"/>
          <a:ext cx="838200" cy="7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108483</xdr:rowOff>
    </xdr:from>
    <xdr:ext cx="534377" cy="259045"/>
    <xdr:sp macro="" textlink="">
      <xdr:nvSpPr>
        <xdr:cNvPr id="687" name="積立金平均値テキスト"/>
        <xdr:cNvSpPr txBox="1"/>
      </xdr:nvSpPr>
      <xdr:spPr>
        <a:xfrm>
          <a:off x="16370300" y="16567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8" name="フローチャート: 判断 687"/>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55902</xdr:rowOff>
    </xdr:from>
    <xdr:to>
      <xdr:col>81</xdr:col>
      <xdr:colOff>50800</xdr:colOff>
      <xdr:row>97</xdr:row>
      <xdr:rowOff>90892</xdr:rowOff>
    </xdr:to>
    <xdr:cxnSp macro="">
      <xdr:nvCxnSpPr>
        <xdr:cNvPr id="689" name="直線コネクタ 688"/>
        <xdr:cNvCxnSpPr/>
      </xdr:nvCxnSpPr>
      <xdr:spPr>
        <a:xfrm>
          <a:off x="14592300" y="16686552"/>
          <a:ext cx="889000" cy="3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90" name="フローチャート: 判断 689"/>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3222</xdr:rowOff>
    </xdr:from>
    <xdr:ext cx="534377" cy="259045"/>
    <xdr:sp macro="" textlink="">
      <xdr:nvSpPr>
        <xdr:cNvPr id="691" name="テキスト ボックス 690"/>
        <xdr:cNvSpPr txBox="1"/>
      </xdr:nvSpPr>
      <xdr:spPr>
        <a:xfrm>
          <a:off x="15214111" y="1680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55902</xdr:rowOff>
    </xdr:from>
    <xdr:to>
      <xdr:col>76</xdr:col>
      <xdr:colOff>114300</xdr:colOff>
      <xdr:row>97</xdr:row>
      <xdr:rowOff>147721</xdr:rowOff>
    </xdr:to>
    <xdr:cxnSp macro="">
      <xdr:nvCxnSpPr>
        <xdr:cNvPr id="692" name="直線コネクタ 691"/>
        <xdr:cNvCxnSpPr/>
      </xdr:nvCxnSpPr>
      <xdr:spPr>
        <a:xfrm flipV="1">
          <a:off x="13703300" y="16686552"/>
          <a:ext cx="889000" cy="9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3" name="フローチャート: 判断 692"/>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115626</xdr:rowOff>
    </xdr:from>
    <xdr:ext cx="599010" cy="259045"/>
    <xdr:sp macro="" textlink="">
      <xdr:nvSpPr>
        <xdr:cNvPr id="694" name="テキスト ボックス 693"/>
        <xdr:cNvSpPr txBox="1"/>
      </xdr:nvSpPr>
      <xdr:spPr>
        <a:xfrm>
          <a:off x="14292795" y="1640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147721</xdr:rowOff>
    </xdr:from>
    <xdr:to>
      <xdr:col>71</xdr:col>
      <xdr:colOff>177800</xdr:colOff>
      <xdr:row>98</xdr:row>
      <xdr:rowOff>94569</xdr:rowOff>
    </xdr:to>
    <xdr:cxnSp macro="">
      <xdr:nvCxnSpPr>
        <xdr:cNvPr id="695" name="直線コネクタ 694"/>
        <xdr:cNvCxnSpPr/>
      </xdr:nvCxnSpPr>
      <xdr:spPr>
        <a:xfrm flipV="1">
          <a:off x="12814300" y="16778371"/>
          <a:ext cx="889000" cy="11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6" name="フローチャート: 判断 695"/>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32532</xdr:rowOff>
    </xdr:from>
    <xdr:ext cx="534377" cy="259045"/>
    <xdr:sp macro="" textlink="">
      <xdr:nvSpPr>
        <xdr:cNvPr id="697" name="テキスト ボックス 696"/>
        <xdr:cNvSpPr txBox="1"/>
      </xdr:nvSpPr>
      <xdr:spPr>
        <a:xfrm>
          <a:off x="13436111" y="164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169943</xdr:rowOff>
    </xdr:from>
    <xdr:to>
      <xdr:col>67</xdr:col>
      <xdr:colOff>101600</xdr:colOff>
      <xdr:row>98</xdr:row>
      <xdr:rowOff>100093</xdr:rowOff>
    </xdr:to>
    <xdr:sp macro="" textlink="">
      <xdr:nvSpPr>
        <xdr:cNvPr id="698" name="フローチャート: 判断 697"/>
        <xdr:cNvSpPr/>
      </xdr:nvSpPr>
      <xdr:spPr>
        <a:xfrm>
          <a:off x="12763500" y="1680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116620</xdr:rowOff>
    </xdr:from>
    <xdr:ext cx="534377" cy="259045"/>
    <xdr:sp macro="" textlink="">
      <xdr:nvSpPr>
        <xdr:cNvPr id="699" name="テキスト ボックス 698"/>
        <xdr:cNvSpPr txBox="1"/>
      </xdr:nvSpPr>
      <xdr:spPr>
        <a:xfrm>
          <a:off x="12547111" y="1657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110306</xdr:rowOff>
    </xdr:from>
    <xdr:to>
      <xdr:col>85</xdr:col>
      <xdr:colOff>177800</xdr:colOff>
      <xdr:row>98</xdr:row>
      <xdr:rowOff>40456</xdr:rowOff>
    </xdr:to>
    <xdr:sp macro="" textlink="">
      <xdr:nvSpPr>
        <xdr:cNvPr id="705" name="楕円 704"/>
        <xdr:cNvSpPr/>
      </xdr:nvSpPr>
      <xdr:spPr>
        <a:xfrm>
          <a:off x="16268700" y="1674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88733</xdr:rowOff>
    </xdr:from>
    <xdr:ext cx="534377" cy="259045"/>
    <xdr:sp macro="" textlink="">
      <xdr:nvSpPr>
        <xdr:cNvPr id="706" name="積立金該当値テキスト"/>
        <xdr:cNvSpPr txBox="1"/>
      </xdr:nvSpPr>
      <xdr:spPr>
        <a:xfrm>
          <a:off x="16370300" y="1671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40092</xdr:rowOff>
    </xdr:from>
    <xdr:to>
      <xdr:col>81</xdr:col>
      <xdr:colOff>101600</xdr:colOff>
      <xdr:row>97</xdr:row>
      <xdr:rowOff>141692</xdr:rowOff>
    </xdr:to>
    <xdr:sp macro="" textlink="">
      <xdr:nvSpPr>
        <xdr:cNvPr id="707" name="楕円 706"/>
        <xdr:cNvSpPr/>
      </xdr:nvSpPr>
      <xdr:spPr>
        <a:xfrm>
          <a:off x="15430500" y="1667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158219</xdr:rowOff>
    </xdr:from>
    <xdr:ext cx="534377" cy="259045"/>
    <xdr:sp macro="" textlink="">
      <xdr:nvSpPr>
        <xdr:cNvPr id="708" name="テキスト ボックス 707"/>
        <xdr:cNvSpPr txBox="1"/>
      </xdr:nvSpPr>
      <xdr:spPr>
        <a:xfrm>
          <a:off x="15214111" y="1644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5102</xdr:rowOff>
    </xdr:from>
    <xdr:to>
      <xdr:col>76</xdr:col>
      <xdr:colOff>165100</xdr:colOff>
      <xdr:row>97</xdr:row>
      <xdr:rowOff>106702</xdr:rowOff>
    </xdr:to>
    <xdr:sp macro="" textlink="">
      <xdr:nvSpPr>
        <xdr:cNvPr id="709" name="楕円 708"/>
        <xdr:cNvSpPr/>
      </xdr:nvSpPr>
      <xdr:spPr>
        <a:xfrm>
          <a:off x="14541500" y="1663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97829</xdr:rowOff>
    </xdr:from>
    <xdr:ext cx="599010" cy="259045"/>
    <xdr:sp macro="" textlink="">
      <xdr:nvSpPr>
        <xdr:cNvPr id="710" name="テキスト ボックス 709"/>
        <xdr:cNvSpPr txBox="1"/>
      </xdr:nvSpPr>
      <xdr:spPr>
        <a:xfrm>
          <a:off x="14292795" y="16728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96921</xdr:rowOff>
    </xdr:from>
    <xdr:to>
      <xdr:col>72</xdr:col>
      <xdr:colOff>38100</xdr:colOff>
      <xdr:row>98</xdr:row>
      <xdr:rowOff>27071</xdr:rowOff>
    </xdr:to>
    <xdr:sp macro="" textlink="">
      <xdr:nvSpPr>
        <xdr:cNvPr id="711" name="楕円 710"/>
        <xdr:cNvSpPr/>
      </xdr:nvSpPr>
      <xdr:spPr>
        <a:xfrm>
          <a:off x="13652500" y="167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18198</xdr:rowOff>
    </xdr:from>
    <xdr:ext cx="534377" cy="259045"/>
    <xdr:sp macro="" textlink="">
      <xdr:nvSpPr>
        <xdr:cNvPr id="712" name="テキスト ボックス 711"/>
        <xdr:cNvSpPr txBox="1"/>
      </xdr:nvSpPr>
      <xdr:spPr>
        <a:xfrm>
          <a:off x="13436111" y="1682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43769</xdr:rowOff>
    </xdr:from>
    <xdr:to>
      <xdr:col>67</xdr:col>
      <xdr:colOff>101600</xdr:colOff>
      <xdr:row>98</xdr:row>
      <xdr:rowOff>145369</xdr:rowOff>
    </xdr:to>
    <xdr:sp macro="" textlink="">
      <xdr:nvSpPr>
        <xdr:cNvPr id="713" name="楕円 712"/>
        <xdr:cNvSpPr/>
      </xdr:nvSpPr>
      <xdr:spPr>
        <a:xfrm>
          <a:off x="12763500" y="1684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136496</xdr:rowOff>
    </xdr:from>
    <xdr:ext cx="534377" cy="259045"/>
    <xdr:sp macro="" textlink="">
      <xdr:nvSpPr>
        <xdr:cNvPr id="714" name="テキスト ボックス 713"/>
        <xdr:cNvSpPr txBox="1"/>
      </xdr:nvSpPr>
      <xdr:spPr>
        <a:xfrm>
          <a:off x="12547111" y="1693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6" name="直線コネクタ 735"/>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9" name="投資及び出資金最大値テキスト"/>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40" name="直線コネクタ 739"/>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131242</xdr:rowOff>
    </xdr:from>
    <xdr:to>
      <xdr:col>116</xdr:col>
      <xdr:colOff>63500</xdr:colOff>
      <xdr:row>38</xdr:row>
      <xdr:rowOff>138419</xdr:rowOff>
    </xdr:to>
    <xdr:cxnSp macro="">
      <xdr:nvCxnSpPr>
        <xdr:cNvPr id="741" name="直線コネクタ 740"/>
        <xdr:cNvCxnSpPr/>
      </xdr:nvCxnSpPr>
      <xdr:spPr>
        <a:xfrm flipV="1">
          <a:off x="21323300" y="6646342"/>
          <a:ext cx="838200" cy="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7033</xdr:rowOff>
    </xdr:from>
    <xdr:ext cx="469744" cy="259045"/>
    <xdr:sp macro="" textlink="">
      <xdr:nvSpPr>
        <xdr:cNvPr id="742" name="投資及び出資金平均値テキスト"/>
        <xdr:cNvSpPr txBox="1"/>
      </xdr:nvSpPr>
      <xdr:spPr>
        <a:xfrm>
          <a:off x="22212300" y="6350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3" name="フローチャート: 判断 742"/>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138374</xdr:rowOff>
    </xdr:from>
    <xdr:to>
      <xdr:col>111</xdr:col>
      <xdr:colOff>177800</xdr:colOff>
      <xdr:row>38</xdr:row>
      <xdr:rowOff>138419</xdr:rowOff>
    </xdr:to>
    <xdr:cxnSp macro="">
      <xdr:nvCxnSpPr>
        <xdr:cNvPr id="744" name="直線コネクタ 743"/>
        <xdr:cNvCxnSpPr/>
      </xdr:nvCxnSpPr>
      <xdr:spPr>
        <a:xfrm>
          <a:off x="20434300" y="6653474"/>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5" name="フローチャート: 判断 744"/>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121233</xdr:rowOff>
    </xdr:from>
    <xdr:ext cx="469744" cy="259045"/>
    <xdr:sp macro="" textlink="">
      <xdr:nvSpPr>
        <xdr:cNvPr id="746" name="テキスト ボックス 745"/>
        <xdr:cNvSpPr txBox="1"/>
      </xdr:nvSpPr>
      <xdr:spPr>
        <a:xfrm>
          <a:off x="21088428" y="629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138374</xdr:rowOff>
    </xdr:from>
    <xdr:to>
      <xdr:col>107</xdr:col>
      <xdr:colOff>50800</xdr:colOff>
      <xdr:row>38</xdr:row>
      <xdr:rowOff>138397</xdr:rowOff>
    </xdr:to>
    <xdr:cxnSp macro="">
      <xdr:nvCxnSpPr>
        <xdr:cNvPr id="747" name="直線コネクタ 746"/>
        <xdr:cNvCxnSpPr/>
      </xdr:nvCxnSpPr>
      <xdr:spPr>
        <a:xfrm flipV="1">
          <a:off x="19545300" y="6653474"/>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8" name="フローチャート: 判断 747"/>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93710</xdr:rowOff>
    </xdr:from>
    <xdr:ext cx="469744" cy="259045"/>
    <xdr:sp macro="" textlink="">
      <xdr:nvSpPr>
        <xdr:cNvPr id="749" name="テキスト ボックス 748"/>
        <xdr:cNvSpPr txBox="1"/>
      </xdr:nvSpPr>
      <xdr:spPr>
        <a:xfrm>
          <a:off x="20199428" y="62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137597</xdr:rowOff>
    </xdr:from>
    <xdr:to>
      <xdr:col>102</xdr:col>
      <xdr:colOff>114300</xdr:colOff>
      <xdr:row>38</xdr:row>
      <xdr:rowOff>138397</xdr:rowOff>
    </xdr:to>
    <xdr:cxnSp macro="">
      <xdr:nvCxnSpPr>
        <xdr:cNvPr id="750" name="直線コネクタ 749"/>
        <xdr:cNvCxnSpPr/>
      </xdr:nvCxnSpPr>
      <xdr:spPr>
        <a:xfrm>
          <a:off x="18656300" y="6652697"/>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1" name="フローチャート: 判断 750"/>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119816</xdr:rowOff>
    </xdr:from>
    <xdr:ext cx="469744" cy="259045"/>
    <xdr:sp macro="" textlink="">
      <xdr:nvSpPr>
        <xdr:cNvPr id="752" name="テキスト ボックス 751"/>
        <xdr:cNvSpPr txBox="1"/>
      </xdr:nvSpPr>
      <xdr:spPr>
        <a:xfrm>
          <a:off x="19310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49078</xdr:rowOff>
    </xdr:from>
    <xdr:to>
      <xdr:col>98</xdr:col>
      <xdr:colOff>38100</xdr:colOff>
      <xdr:row>38</xdr:row>
      <xdr:rowOff>150678</xdr:rowOff>
    </xdr:to>
    <xdr:sp macro="" textlink="">
      <xdr:nvSpPr>
        <xdr:cNvPr id="753" name="フローチャート: 判断 752"/>
        <xdr:cNvSpPr/>
      </xdr:nvSpPr>
      <xdr:spPr>
        <a:xfrm>
          <a:off x="18605500" y="656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167205</xdr:rowOff>
    </xdr:from>
    <xdr:ext cx="469744" cy="259045"/>
    <xdr:sp macro="" textlink="">
      <xdr:nvSpPr>
        <xdr:cNvPr id="754" name="テキスト ボックス 753"/>
        <xdr:cNvSpPr txBox="1"/>
      </xdr:nvSpPr>
      <xdr:spPr>
        <a:xfrm>
          <a:off x="18421428" y="633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80442</xdr:rowOff>
    </xdr:from>
    <xdr:to>
      <xdr:col>116</xdr:col>
      <xdr:colOff>114300</xdr:colOff>
      <xdr:row>39</xdr:row>
      <xdr:rowOff>10592</xdr:rowOff>
    </xdr:to>
    <xdr:sp macro="" textlink="">
      <xdr:nvSpPr>
        <xdr:cNvPr id="760" name="楕円 759"/>
        <xdr:cNvSpPr/>
      </xdr:nvSpPr>
      <xdr:spPr>
        <a:xfrm>
          <a:off x="22110700" y="659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166819</xdr:rowOff>
    </xdr:from>
    <xdr:ext cx="378565" cy="259045"/>
    <xdr:sp macro="" textlink="">
      <xdr:nvSpPr>
        <xdr:cNvPr id="761" name="投資及び出資金該当値テキスト"/>
        <xdr:cNvSpPr txBox="1"/>
      </xdr:nvSpPr>
      <xdr:spPr>
        <a:xfrm>
          <a:off x="22212300" y="6510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87619</xdr:rowOff>
    </xdr:from>
    <xdr:to>
      <xdr:col>112</xdr:col>
      <xdr:colOff>38100</xdr:colOff>
      <xdr:row>39</xdr:row>
      <xdr:rowOff>17769</xdr:rowOff>
    </xdr:to>
    <xdr:sp macro="" textlink="">
      <xdr:nvSpPr>
        <xdr:cNvPr id="762" name="楕円 761"/>
        <xdr:cNvSpPr/>
      </xdr:nvSpPr>
      <xdr:spPr>
        <a:xfrm>
          <a:off x="21272500" y="660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8896</xdr:rowOff>
    </xdr:from>
    <xdr:ext cx="313932" cy="259045"/>
    <xdr:sp macro="" textlink="">
      <xdr:nvSpPr>
        <xdr:cNvPr id="763" name="テキスト ボックス 762"/>
        <xdr:cNvSpPr txBox="1"/>
      </xdr:nvSpPr>
      <xdr:spPr>
        <a:xfrm>
          <a:off x="21166333" y="66954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87574</xdr:rowOff>
    </xdr:from>
    <xdr:to>
      <xdr:col>107</xdr:col>
      <xdr:colOff>101600</xdr:colOff>
      <xdr:row>39</xdr:row>
      <xdr:rowOff>17724</xdr:rowOff>
    </xdr:to>
    <xdr:sp macro="" textlink="">
      <xdr:nvSpPr>
        <xdr:cNvPr id="764" name="楕円 763"/>
        <xdr:cNvSpPr/>
      </xdr:nvSpPr>
      <xdr:spPr>
        <a:xfrm>
          <a:off x="20383500" y="660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8851</xdr:rowOff>
    </xdr:from>
    <xdr:ext cx="313932" cy="259045"/>
    <xdr:sp macro="" textlink="">
      <xdr:nvSpPr>
        <xdr:cNvPr id="765" name="テキスト ボックス 764"/>
        <xdr:cNvSpPr txBox="1"/>
      </xdr:nvSpPr>
      <xdr:spPr>
        <a:xfrm>
          <a:off x="20277333" y="66954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87597</xdr:rowOff>
    </xdr:from>
    <xdr:to>
      <xdr:col>102</xdr:col>
      <xdr:colOff>165100</xdr:colOff>
      <xdr:row>39</xdr:row>
      <xdr:rowOff>17747</xdr:rowOff>
    </xdr:to>
    <xdr:sp macro="" textlink="">
      <xdr:nvSpPr>
        <xdr:cNvPr id="766" name="楕円 765"/>
        <xdr:cNvSpPr/>
      </xdr:nvSpPr>
      <xdr:spPr>
        <a:xfrm>
          <a:off x="19494500" y="660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8874</xdr:rowOff>
    </xdr:from>
    <xdr:ext cx="313932" cy="259045"/>
    <xdr:sp macro="" textlink="">
      <xdr:nvSpPr>
        <xdr:cNvPr id="767" name="テキスト ボックス 766"/>
        <xdr:cNvSpPr txBox="1"/>
      </xdr:nvSpPr>
      <xdr:spPr>
        <a:xfrm>
          <a:off x="19388333" y="66954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86797</xdr:rowOff>
    </xdr:from>
    <xdr:to>
      <xdr:col>98</xdr:col>
      <xdr:colOff>38100</xdr:colOff>
      <xdr:row>39</xdr:row>
      <xdr:rowOff>16947</xdr:rowOff>
    </xdr:to>
    <xdr:sp macro="" textlink="">
      <xdr:nvSpPr>
        <xdr:cNvPr id="768" name="楕円 767"/>
        <xdr:cNvSpPr/>
      </xdr:nvSpPr>
      <xdr:spPr>
        <a:xfrm>
          <a:off x="18605500" y="660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8074</xdr:rowOff>
    </xdr:from>
    <xdr:ext cx="313932" cy="259045"/>
    <xdr:sp macro="" textlink="">
      <xdr:nvSpPr>
        <xdr:cNvPr id="769" name="テキスト ボックス 768"/>
        <xdr:cNvSpPr txBox="1"/>
      </xdr:nvSpPr>
      <xdr:spPr>
        <a:xfrm>
          <a:off x="18499333" y="66946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93" name="直線コネクタ 792"/>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6" name="貸付金最大値テキスト"/>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7" name="直線コネクタ 796"/>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43117</xdr:rowOff>
    </xdr:from>
    <xdr:to>
      <xdr:col>116</xdr:col>
      <xdr:colOff>63500</xdr:colOff>
      <xdr:row>59</xdr:row>
      <xdr:rowOff>44450</xdr:rowOff>
    </xdr:to>
    <xdr:cxnSp macro="">
      <xdr:nvCxnSpPr>
        <xdr:cNvPr id="798" name="直線コネクタ 797"/>
        <xdr:cNvCxnSpPr/>
      </xdr:nvCxnSpPr>
      <xdr:spPr>
        <a:xfrm>
          <a:off x="21323300" y="10158667"/>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58456</xdr:rowOff>
    </xdr:from>
    <xdr:ext cx="469744" cy="259045"/>
    <xdr:sp macro="" textlink="">
      <xdr:nvSpPr>
        <xdr:cNvPr id="799" name="貸付金平均値テキスト"/>
        <xdr:cNvSpPr txBox="1"/>
      </xdr:nvSpPr>
      <xdr:spPr>
        <a:xfrm>
          <a:off x="22212300" y="983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800" name="フローチャート: 判断 799"/>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41345</xdr:rowOff>
    </xdr:from>
    <xdr:to>
      <xdr:col>111</xdr:col>
      <xdr:colOff>177800</xdr:colOff>
      <xdr:row>59</xdr:row>
      <xdr:rowOff>43117</xdr:rowOff>
    </xdr:to>
    <xdr:cxnSp macro="">
      <xdr:nvCxnSpPr>
        <xdr:cNvPr id="801" name="直線コネクタ 800"/>
        <xdr:cNvCxnSpPr/>
      </xdr:nvCxnSpPr>
      <xdr:spPr>
        <a:xfrm>
          <a:off x="20434300" y="10156895"/>
          <a:ext cx="8890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802" name="フローチャート: 判断 801"/>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135914</xdr:rowOff>
    </xdr:from>
    <xdr:ext cx="469744" cy="259045"/>
    <xdr:sp macro="" textlink="">
      <xdr:nvSpPr>
        <xdr:cNvPr id="803" name="テキスト ボックス 802"/>
        <xdr:cNvSpPr txBox="1"/>
      </xdr:nvSpPr>
      <xdr:spPr>
        <a:xfrm>
          <a:off x="21088428" y="97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41097</xdr:rowOff>
    </xdr:from>
    <xdr:to>
      <xdr:col>107</xdr:col>
      <xdr:colOff>50800</xdr:colOff>
      <xdr:row>59</xdr:row>
      <xdr:rowOff>41345</xdr:rowOff>
    </xdr:to>
    <xdr:cxnSp macro="">
      <xdr:nvCxnSpPr>
        <xdr:cNvPr id="804" name="直線コネクタ 803"/>
        <xdr:cNvCxnSpPr/>
      </xdr:nvCxnSpPr>
      <xdr:spPr>
        <a:xfrm>
          <a:off x="19545300" y="10156647"/>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5" name="フローチャート: 判断 804"/>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6449</xdr:rowOff>
    </xdr:from>
    <xdr:ext cx="469744" cy="259045"/>
    <xdr:sp macro="" textlink="">
      <xdr:nvSpPr>
        <xdr:cNvPr id="806" name="テキスト ボックス 805"/>
        <xdr:cNvSpPr txBox="1"/>
      </xdr:nvSpPr>
      <xdr:spPr>
        <a:xfrm>
          <a:off x="20199428" y="97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41078</xdr:rowOff>
    </xdr:from>
    <xdr:to>
      <xdr:col>102</xdr:col>
      <xdr:colOff>114300</xdr:colOff>
      <xdr:row>59</xdr:row>
      <xdr:rowOff>41097</xdr:rowOff>
    </xdr:to>
    <xdr:cxnSp macro="">
      <xdr:nvCxnSpPr>
        <xdr:cNvPr id="807" name="直線コネクタ 806"/>
        <xdr:cNvCxnSpPr/>
      </xdr:nvCxnSpPr>
      <xdr:spPr>
        <a:xfrm>
          <a:off x="18656300" y="10156628"/>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8" name="フローチャート: 判断 807"/>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3268</xdr:rowOff>
    </xdr:from>
    <xdr:ext cx="469744" cy="259045"/>
    <xdr:sp macro="" textlink="">
      <xdr:nvSpPr>
        <xdr:cNvPr id="809" name="テキスト ボックス 808"/>
        <xdr:cNvSpPr txBox="1"/>
      </xdr:nvSpPr>
      <xdr:spPr>
        <a:xfrm>
          <a:off x="19310428" y="97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44018</xdr:rowOff>
    </xdr:from>
    <xdr:to>
      <xdr:col>98</xdr:col>
      <xdr:colOff>38100</xdr:colOff>
      <xdr:row>58</xdr:row>
      <xdr:rowOff>145618</xdr:rowOff>
    </xdr:to>
    <xdr:sp macro="" textlink="">
      <xdr:nvSpPr>
        <xdr:cNvPr id="810" name="フローチャート: 判断 809"/>
        <xdr:cNvSpPr/>
      </xdr:nvSpPr>
      <xdr:spPr>
        <a:xfrm>
          <a:off x="18605500" y="998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162145</xdr:rowOff>
    </xdr:from>
    <xdr:ext cx="469744" cy="259045"/>
    <xdr:sp macro="" textlink="">
      <xdr:nvSpPr>
        <xdr:cNvPr id="811" name="テキスト ボックス 810"/>
        <xdr:cNvSpPr txBox="1"/>
      </xdr:nvSpPr>
      <xdr:spPr>
        <a:xfrm>
          <a:off x="18421428" y="976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楕円 816"/>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8"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163767</xdr:rowOff>
    </xdr:from>
    <xdr:to>
      <xdr:col>112</xdr:col>
      <xdr:colOff>38100</xdr:colOff>
      <xdr:row>59</xdr:row>
      <xdr:rowOff>93917</xdr:rowOff>
    </xdr:to>
    <xdr:sp macro="" textlink="">
      <xdr:nvSpPr>
        <xdr:cNvPr id="819" name="楕円 818"/>
        <xdr:cNvSpPr/>
      </xdr:nvSpPr>
      <xdr:spPr>
        <a:xfrm>
          <a:off x="21272500" y="101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85044</xdr:rowOff>
    </xdr:from>
    <xdr:ext cx="313932" cy="259045"/>
    <xdr:sp macro="" textlink="">
      <xdr:nvSpPr>
        <xdr:cNvPr id="820" name="テキスト ボックス 819"/>
        <xdr:cNvSpPr txBox="1"/>
      </xdr:nvSpPr>
      <xdr:spPr>
        <a:xfrm>
          <a:off x="21166333" y="10200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161995</xdr:rowOff>
    </xdr:from>
    <xdr:to>
      <xdr:col>107</xdr:col>
      <xdr:colOff>101600</xdr:colOff>
      <xdr:row>59</xdr:row>
      <xdr:rowOff>92145</xdr:rowOff>
    </xdr:to>
    <xdr:sp macro="" textlink="">
      <xdr:nvSpPr>
        <xdr:cNvPr id="821" name="楕円 820"/>
        <xdr:cNvSpPr/>
      </xdr:nvSpPr>
      <xdr:spPr>
        <a:xfrm>
          <a:off x="20383500" y="1010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83272</xdr:rowOff>
    </xdr:from>
    <xdr:ext cx="378565" cy="259045"/>
    <xdr:sp macro="" textlink="">
      <xdr:nvSpPr>
        <xdr:cNvPr id="822" name="テキスト ボックス 821"/>
        <xdr:cNvSpPr txBox="1"/>
      </xdr:nvSpPr>
      <xdr:spPr>
        <a:xfrm>
          <a:off x="20245017" y="10198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161747</xdr:rowOff>
    </xdr:from>
    <xdr:to>
      <xdr:col>102</xdr:col>
      <xdr:colOff>165100</xdr:colOff>
      <xdr:row>59</xdr:row>
      <xdr:rowOff>91897</xdr:rowOff>
    </xdr:to>
    <xdr:sp macro="" textlink="">
      <xdr:nvSpPr>
        <xdr:cNvPr id="823" name="楕円 822"/>
        <xdr:cNvSpPr/>
      </xdr:nvSpPr>
      <xdr:spPr>
        <a:xfrm>
          <a:off x="19494500" y="1010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83024</xdr:rowOff>
    </xdr:from>
    <xdr:ext cx="378565" cy="259045"/>
    <xdr:sp macro="" textlink="">
      <xdr:nvSpPr>
        <xdr:cNvPr id="824" name="テキスト ボックス 823"/>
        <xdr:cNvSpPr txBox="1"/>
      </xdr:nvSpPr>
      <xdr:spPr>
        <a:xfrm>
          <a:off x="19356017" y="10198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161728</xdr:rowOff>
    </xdr:from>
    <xdr:to>
      <xdr:col>98</xdr:col>
      <xdr:colOff>38100</xdr:colOff>
      <xdr:row>59</xdr:row>
      <xdr:rowOff>91878</xdr:rowOff>
    </xdr:to>
    <xdr:sp macro="" textlink="">
      <xdr:nvSpPr>
        <xdr:cNvPr id="825" name="楕円 824"/>
        <xdr:cNvSpPr/>
      </xdr:nvSpPr>
      <xdr:spPr>
        <a:xfrm>
          <a:off x="18605500" y="1010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83005</xdr:rowOff>
    </xdr:from>
    <xdr:ext cx="378565" cy="259045"/>
    <xdr:sp macro="" textlink="">
      <xdr:nvSpPr>
        <xdr:cNvPr id="826" name="テキスト ボックス 825"/>
        <xdr:cNvSpPr txBox="1"/>
      </xdr:nvSpPr>
      <xdr:spPr>
        <a:xfrm>
          <a:off x="18467017" y="10198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8" name="テキスト ボックス 837"/>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2" name="テキスト ボックス 841"/>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4" name="テキスト ボックス 843"/>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0" name="直線コネクタ 849"/>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1" name="繰出金最小値テキスト"/>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2" name="直線コネクタ 851"/>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3" name="繰出金最大値テキスト"/>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4" name="直線コネクタ 853"/>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153919</xdr:rowOff>
    </xdr:from>
    <xdr:to>
      <xdr:col>116</xdr:col>
      <xdr:colOff>63500</xdr:colOff>
      <xdr:row>75</xdr:row>
      <xdr:rowOff>171422</xdr:rowOff>
    </xdr:to>
    <xdr:cxnSp macro="">
      <xdr:nvCxnSpPr>
        <xdr:cNvPr id="855" name="直線コネクタ 854"/>
        <xdr:cNvCxnSpPr/>
      </xdr:nvCxnSpPr>
      <xdr:spPr>
        <a:xfrm flipV="1">
          <a:off x="21323300" y="13012669"/>
          <a:ext cx="838200" cy="1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70599</xdr:rowOff>
    </xdr:from>
    <xdr:ext cx="534377" cy="259045"/>
    <xdr:sp macro="" textlink="">
      <xdr:nvSpPr>
        <xdr:cNvPr id="856" name="繰出金平均値テキスト"/>
        <xdr:cNvSpPr txBox="1"/>
      </xdr:nvSpPr>
      <xdr:spPr>
        <a:xfrm>
          <a:off x="22212300" y="127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7" name="フローチャート: 判断 856"/>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171422</xdr:rowOff>
    </xdr:from>
    <xdr:to>
      <xdr:col>111</xdr:col>
      <xdr:colOff>177800</xdr:colOff>
      <xdr:row>76</xdr:row>
      <xdr:rowOff>32288</xdr:rowOff>
    </xdr:to>
    <xdr:cxnSp macro="">
      <xdr:nvCxnSpPr>
        <xdr:cNvPr id="858" name="直線コネクタ 857"/>
        <xdr:cNvCxnSpPr/>
      </xdr:nvCxnSpPr>
      <xdr:spPr>
        <a:xfrm flipV="1">
          <a:off x="20434300" y="13030172"/>
          <a:ext cx="889000" cy="3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9" name="フローチャート: 判断 858"/>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164157</xdr:rowOff>
    </xdr:from>
    <xdr:ext cx="534377" cy="259045"/>
    <xdr:sp macro="" textlink="">
      <xdr:nvSpPr>
        <xdr:cNvPr id="860" name="テキスト ボックス 859"/>
        <xdr:cNvSpPr txBox="1"/>
      </xdr:nvSpPr>
      <xdr:spPr>
        <a:xfrm>
          <a:off x="21056111" y="1268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32288</xdr:rowOff>
    </xdr:from>
    <xdr:to>
      <xdr:col>107</xdr:col>
      <xdr:colOff>50800</xdr:colOff>
      <xdr:row>76</xdr:row>
      <xdr:rowOff>43520</xdr:rowOff>
    </xdr:to>
    <xdr:cxnSp macro="">
      <xdr:nvCxnSpPr>
        <xdr:cNvPr id="861" name="直線コネクタ 860"/>
        <xdr:cNvCxnSpPr/>
      </xdr:nvCxnSpPr>
      <xdr:spPr>
        <a:xfrm flipV="1">
          <a:off x="19545300" y="13062488"/>
          <a:ext cx="889000" cy="1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2" name="フローチャート: 判断 861"/>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10789</xdr:rowOff>
    </xdr:from>
    <xdr:ext cx="534377" cy="259045"/>
    <xdr:sp macro="" textlink="">
      <xdr:nvSpPr>
        <xdr:cNvPr id="863" name="テキスト ボックス 862"/>
        <xdr:cNvSpPr txBox="1"/>
      </xdr:nvSpPr>
      <xdr:spPr>
        <a:xfrm>
          <a:off x="20167111" y="1269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43520</xdr:rowOff>
    </xdr:from>
    <xdr:to>
      <xdr:col>102</xdr:col>
      <xdr:colOff>114300</xdr:colOff>
      <xdr:row>76</xdr:row>
      <xdr:rowOff>64255</xdr:rowOff>
    </xdr:to>
    <xdr:cxnSp macro="">
      <xdr:nvCxnSpPr>
        <xdr:cNvPr id="864" name="直線コネクタ 863"/>
        <xdr:cNvCxnSpPr/>
      </xdr:nvCxnSpPr>
      <xdr:spPr>
        <a:xfrm flipV="1">
          <a:off x="18656300" y="13073720"/>
          <a:ext cx="889000" cy="2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5" name="フローチャート: 判断 864"/>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34564</xdr:rowOff>
    </xdr:from>
    <xdr:ext cx="534377" cy="259045"/>
    <xdr:sp macro="" textlink="">
      <xdr:nvSpPr>
        <xdr:cNvPr id="866" name="テキスト ボックス 865"/>
        <xdr:cNvSpPr txBox="1"/>
      </xdr:nvSpPr>
      <xdr:spPr>
        <a:xfrm>
          <a:off x="19278111" y="1272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139421</xdr:rowOff>
    </xdr:from>
    <xdr:to>
      <xdr:col>98</xdr:col>
      <xdr:colOff>38100</xdr:colOff>
      <xdr:row>76</xdr:row>
      <xdr:rowOff>69571</xdr:rowOff>
    </xdr:to>
    <xdr:sp macro="" textlink="">
      <xdr:nvSpPr>
        <xdr:cNvPr id="867" name="フローチャート: 判断 866"/>
        <xdr:cNvSpPr/>
      </xdr:nvSpPr>
      <xdr:spPr>
        <a:xfrm>
          <a:off x="18605500" y="1299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86098</xdr:rowOff>
    </xdr:from>
    <xdr:ext cx="534377" cy="259045"/>
    <xdr:sp macro="" textlink="">
      <xdr:nvSpPr>
        <xdr:cNvPr id="868" name="テキスト ボックス 867"/>
        <xdr:cNvSpPr txBox="1"/>
      </xdr:nvSpPr>
      <xdr:spPr>
        <a:xfrm>
          <a:off x="18389111" y="1277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103119</xdr:rowOff>
    </xdr:from>
    <xdr:to>
      <xdr:col>116</xdr:col>
      <xdr:colOff>114300</xdr:colOff>
      <xdr:row>76</xdr:row>
      <xdr:rowOff>33269</xdr:rowOff>
    </xdr:to>
    <xdr:sp macro="" textlink="">
      <xdr:nvSpPr>
        <xdr:cNvPr id="874" name="楕円 873"/>
        <xdr:cNvSpPr/>
      </xdr:nvSpPr>
      <xdr:spPr>
        <a:xfrm>
          <a:off x="22110700" y="1296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81546</xdr:rowOff>
    </xdr:from>
    <xdr:ext cx="534377" cy="259045"/>
    <xdr:sp macro="" textlink="">
      <xdr:nvSpPr>
        <xdr:cNvPr id="875" name="繰出金該当値テキスト"/>
        <xdr:cNvSpPr txBox="1"/>
      </xdr:nvSpPr>
      <xdr:spPr>
        <a:xfrm>
          <a:off x="22212300" y="1294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120622</xdr:rowOff>
    </xdr:from>
    <xdr:to>
      <xdr:col>112</xdr:col>
      <xdr:colOff>38100</xdr:colOff>
      <xdr:row>76</xdr:row>
      <xdr:rowOff>50772</xdr:rowOff>
    </xdr:to>
    <xdr:sp macro="" textlink="">
      <xdr:nvSpPr>
        <xdr:cNvPr id="876" name="楕円 875"/>
        <xdr:cNvSpPr/>
      </xdr:nvSpPr>
      <xdr:spPr>
        <a:xfrm>
          <a:off x="21272500" y="1297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41899</xdr:rowOff>
    </xdr:from>
    <xdr:ext cx="534377" cy="259045"/>
    <xdr:sp macro="" textlink="">
      <xdr:nvSpPr>
        <xdr:cNvPr id="877" name="テキスト ボックス 876"/>
        <xdr:cNvSpPr txBox="1"/>
      </xdr:nvSpPr>
      <xdr:spPr>
        <a:xfrm>
          <a:off x="21056111" y="1307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152938</xdr:rowOff>
    </xdr:from>
    <xdr:to>
      <xdr:col>107</xdr:col>
      <xdr:colOff>101600</xdr:colOff>
      <xdr:row>76</xdr:row>
      <xdr:rowOff>83088</xdr:rowOff>
    </xdr:to>
    <xdr:sp macro="" textlink="">
      <xdr:nvSpPr>
        <xdr:cNvPr id="878" name="楕円 877"/>
        <xdr:cNvSpPr/>
      </xdr:nvSpPr>
      <xdr:spPr>
        <a:xfrm>
          <a:off x="20383500" y="130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74215</xdr:rowOff>
    </xdr:from>
    <xdr:ext cx="534377" cy="259045"/>
    <xdr:sp macro="" textlink="">
      <xdr:nvSpPr>
        <xdr:cNvPr id="879" name="テキスト ボックス 878"/>
        <xdr:cNvSpPr txBox="1"/>
      </xdr:nvSpPr>
      <xdr:spPr>
        <a:xfrm>
          <a:off x="20167111" y="1310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164170</xdr:rowOff>
    </xdr:from>
    <xdr:to>
      <xdr:col>102</xdr:col>
      <xdr:colOff>165100</xdr:colOff>
      <xdr:row>76</xdr:row>
      <xdr:rowOff>94320</xdr:rowOff>
    </xdr:to>
    <xdr:sp macro="" textlink="">
      <xdr:nvSpPr>
        <xdr:cNvPr id="880" name="楕円 879"/>
        <xdr:cNvSpPr/>
      </xdr:nvSpPr>
      <xdr:spPr>
        <a:xfrm>
          <a:off x="19494500" y="1302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85447</xdr:rowOff>
    </xdr:from>
    <xdr:ext cx="534377" cy="259045"/>
    <xdr:sp macro="" textlink="">
      <xdr:nvSpPr>
        <xdr:cNvPr id="881" name="テキスト ボックス 880"/>
        <xdr:cNvSpPr txBox="1"/>
      </xdr:nvSpPr>
      <xdr:spPr>
        <a:xfrm>
          <a:off x="19278111" y="1311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13455</xdr:rowOff>
    </xdr:from>
    <xdr:to>
      <xdr:col>98</xdr:col>
      <xdr:colOff>38100</xdr:colOff>
      <xdr:row>76</xdr:row>
      <xdr:rowOff>115055</xdr:rowOff>
    </xdr:to>
    <xdr:sp macro="" textlink="">
      <xdr:nvSpPr>
        <xdr:cNvPr id="882" name="楕円 881"/>
        <xdr:cNvSpPr/>
      </xdr:nvSpPr>
      <xdr:spPr>
        <a:xfrm>
          <a:off x="18605500" y="1304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106182</xdr:rowOff>
    </xdr:from>
    <xdr:ext cx="534377" cy="259045"/>
    <xdr:sp macro="" textlink="">
      <xdr:nvSpPr>
        <xdr:cNvPr id="883" name="テキスト ボックス 882"/>
        <xdr:cNvSpPr txBox="1"/>
      </xdr:nvSpPr>
      <xdr:spPr>
        <a:xfrm>
          <a:off x="18389111" y="1313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人件費は定員適正化、アウトソーシングにより、住民千人当たり職員数は類似団体と比較して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6.18</a:t>
          </a:r>
          <a:r>
            <a:rPr kumimoji="1" lang="ja-JP" altLang="en-US" sz="1300">
              <a:latin typeface="ＭＳ Ｐゴシック" panose="020B0600070205080204" pitchFamily="50" charset="-128"/>
              <a:ea typeface="ＭＳ Ｐゴシック" panose="020B0600070205080204" pitchFamily="50" charset="-128"/>
            </a:rPr>
            <a:t>人下回り、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人当たりのコストは</a:t>
          </a:r>
          <a:r>
            <a:rPr kumimoji="1" lang="en-US" altLang="ja-JP" sz="1300">
              <a:latin typeface="ＭＳ Ｐゴシック" panose="020B0600070205080204" pitchFamily="50" charset="-128"/>
              <a:ea typeface="ＭＳ Ｐゴシック" panose="020B0600070205080204" pitchFamily="50" charset="-128"/>
            </a:rPr>
            <a:t>69,333</a:t>
          </a:r>
          <a:r>
            <a:rPr kumimoji="1" lang="ja-JP" altLang="en-US" sz="1300">
              <a:latin typeface="ＭＳ Ｐゴシック" panose="020B0600070205080204" pitchFamily="50" charset="-128"/>
              <a:ea typeface="ＭＳ Ｐゴシック" panose="020B0600070205080204" pitchFamily="50" charset="-128"/>
            </a:rPr>
            <a:t>円下回った。物件費は、物価高騰の影響や業務のアウトソーシングにより委託料が増加傾向であるものの、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人当たりの物件費は</a:t>
          </a:r>
          <a:r>
            <a:rPr kumimoji="1" lang="en-US" altLang="ja-JP" sz="1300">
              <a:latin typeface="ＭＳ Ｐゴシック" panose="020B0600070205080204" pitchFamily="50" charset="-128"/>
              <a:ea typeface="ＭＳ Ｐゴシック" panose="020B0600070205080204" pitchFamily="50" charset="-128"/>
            </a:rPr>
            <a:t>132,916</a:t>
          </a:r>
          <a:r>
            <a:rPr kumimoji="1" lang="ja-JP" altLang="en-US" sz="1300">
              <a:latin typeface="ＭＳ Ｐゴシック" panose="020B0600070205080204" pitchFamily="50" charset="-128"/>
              <a:ea typeface="ＭＳ Ｐゴシック" panose="020B0600070205080204" pitchFamily="50" charset="-128"/>
            </a:rPr>
            <a:t>円と、類似団体と比較して</a:t>
          </a:r>
          <a:r>
            <a:rPr kumimoji="1" lang="en-US" altLang="ja-JP" sz="1300">
              <a:latin typeface="ＭＳ Ｐゴシック" panose="020B0600070205080204" pitchFamily="50" charset="-128"/>
              <a:ea typeface="ＭＳ Ｐゴシック" panose="020B0600070205080204" pitchFamily="50" charset="-128"/>
            </a:rPr>
            <a:t>42,932</a:t>
          </a:r>
          <a:r>
            <a:rPr kumimoji="1" lang="ja-JP" altLang="en-US" sz="1300">
              <a:latin typeface="ＭＳ Ｐゴシック" panose="020B0600070205080204" pitchFamily="50" charset="-128"/>
              <a:ea typeface="ＭＳ Ｐゴシック" panose="020B0600070205080204" pitchFamily="50" charset="-128"/>
            </a:rPr>
            <a:t>円下回った。維持補修費は積雪量に係る除雪経費を主な要因として減少し、類似団体を</a:t>
          </a:r>
          <a:r>
            <a:rPr kumimoji="1" lang="en-US" altLang="ja-JP" sz="1300">
              <a:latin typeface="ＭＳ Ｐゴシック" panose="020B0600070205080204" pitchFamily="50" charset="-128"/>
              <a:ea typeface="ＭＳ Ｐゴシック" panose="020B0600070205080204" pitchFamily="50" charset="-128"/>
            </a:rPr>
            <a:t>6,882</a:t>
          </a:r>
          <a:r>
            <a:rPr kumimoji="1" lang="ja-JP" altLang="en-US" sz="1300">
              <a:latin typeface="ＭＳ Ｐゴシック" panose="020B0600070205080204" pitchFamily="50" charset="-128"/>
              <a:ea typeface="ＭＳ Ｐゴシック" panose="020B0600070205080204" pitchFamily="50" charset="-128"/>
            </a:rPr>
            <a:t>円下回った。扶助費は、物価高騰対策等の給付金により高い水準で推移しており、前年度を</a:t>
          </a:r>
          <a:r>
            <a:rPr kumimoji="1" lang="en-US" altLang="ja-JP" sz="1300">
              <a:latin typeface="ＭＳ Ｐゴシック" panose="020B0600070205080204" pitchFamily="50" charset="-128"/>
              <a:ea typeface="ＭＳ Ｐゴシック" panose="020B0600070205080204" pitchFamily="50" charset="-128"/>
            </a:rPr>
            <a:t>15,824</a:t>
          </a:r>
          <a:r>
            <a:rPr kumimoji="1" lang="ja-JP" altLang="en-US" sz="1300">
              <a:latin typeface="ＭＳ Ｐゴシック" panose="020B0600070205080204" pitchFamily="50" charset="-128"/>
              <a:ea typeface="ＭＳ Ｐゴシック" panose="020B0600070205080204" pitchFamily="50" charset="-128"/>
            </a:rPr>
            <a:t>円上回った。補助費等は横ばいで、類似団体平均を</a:t>
          </a:r>
          <a:r>
            <a:rPr kumimoji="1" lang="en-US" altLang="ja-JP" sz="1300">
              <a:latin typeface="ＭＳ Ｐゴシック" panose="020B0600070205080204" pitchFamily="50" charset="-128"/>
              <a:ea typeface="ＭＳ Ｐゴシック" panose="020B0600070205080204" pitchFamily="50" charset="-128"/>
            </a:rPr>
            <a:t>59,723</a:t>
          </a:r>
          <a:r>
            <a:rPr kumimoji="1" lang="ja-JP" altLang="en-US" sz="1300">
              <a:latin typeface="ＭＳ Ｐゴシック" panose="020B0600070205080204" pitchFamily="50" charset="-128"/>
              <a:ea typeface="ＭＳ Ｐゴシック" panose="020B0600070205080204" pitchFamily="50" charset="-128"/>
            </a:rPr>
            <a:t>円下回っている。普通建設事業費（新規整備）は、総合福祉健康センターの整備により前年度比で</a:t>
          </a:r>
          <a:r>
            <a:rPr kumimoji="1" lang="en-US" altLang="ja-JP" sz="1300">
              <a:latin typeface="ＭＳ Ｐゴシック" panose="020B0600070205080204" pitchFamily="50" charset="-128"/>
              <a:ea typeface="ＭＳ Ｐゴシック" panose="020B0600070205080204" pitchFamily="50" charset="-128"/>
            </a:rPr>
            <a:t>36,904</a:t>
          </a:r>
          <a:r>
            <a:rPr kumimoji="1" lang="ja-JP" altLang="en-US" sz="1300">
              <a:latin typeface="ＭＳ Ｐゴシック" panose="020B0600070205080204" pitchFamily="50" charset="-128"/>
              <a:ea typeface="ＭＳ Ｐゴシック" panose="020B0600070205080204" pitchFamily="50" charset="-128"/>
            </a:rPr>
            <a:t>円の増、公債費は交付税算入されるものが約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割で類似団体を</a:t>
          </a:r>
          <a:r>
            <a:rPr kumimoji="1" lang="en-US" altLang="ja-JP" sz="1300">
              <a:latin typeface="ＭＳ Ｐゴシック" panose="020B0600070205080204" pitchFamily="50" charset="-128"/>
              <a:ea typeface="ＭＳ Ｐゴシック" panose="020B0600070205080204" pitchFamily="50" charset="-128"/>
            </a:rPr>
            <a:t>3,085</a:t>
          </a:r>
          <a:r>
            <a:rPr kumimoji="1" lang="ja-JP" altLang="en-US" sz="1300">
              <a:latin typeface="ＭＳ Ｐゴシック" panose="020B0600070205080204" pitchFamily="50" charset="-128"/>
              <a:ea typeface="ＭＳ Ｐゴシック" panose="020B0600070205080204" pitchFamily="50" charset="-128"/>
            </a:rPr>
            <a:t>円上回る結果となっており、大型投資事業実施に伴う元金償還で</a:t>
          </a:r>
          <a:r>
            <a:rPr kumimoji="1" lang="en-US" altLang="ja-JP" sz="1300">
              <a:latin typeface="ＭＳ Ｐゴシック" panose="020B0600070205080204" pitchFamily="50" charset="-128"/>
              <a:ea typeface="ＭＳ Ｐゴシック" panose="020B0600070205080204" pitchFamily="50" charset="-128"/>
            </a:rPr>
            <a:t>R7</a:t>
          </a:r>
          <a:r>
            <a:rPr kumimoji="1" lang="ja-JP" altLang="en-US" sz="1300">
              <a:latin typeface="ＭＳ Ｐゴシック" panose="020B0600070205080204" pitchFamily="50" charset="-128"/>
              <a:ea typeface="ＭＳ Ｐゴシック" panose="020B0600070205080204" pitchFamily="50" charset="-128"/>
            </a:rPr>
            <a:t>年度まで増加傾向が見込まれる。積立金は、前年度比</a:t>
          </a:r>
          <a:r>
            <a:rPr kumimoji="1" lang="en-US" altLang="ja-JP" sz="1300">
              <a:latin typeface="ＭＳ Ｐゴシック" panose="020B0600070205080204" pitchFamily="50" charset="-128"/>
              <a:ea typeface="ＭＳ Ｐゴシック" panose="020B0600070205080204" pitchFamily="50" charset="-128"/>
            </a:rPr>
            <a:t>30,715</a:t>
          </a:r>
          <a:r>
            <a:rPr kumimoji="1" lang="ja-JP" altLang="en-US" sz="1300">
              <a:latin typeface="ＭＳ Ｐゴシック" panose="020B0600070205080204" pitchFamily="50" charset="-128"/>
              <a:ea typeface="ＭＳ Ｐゴシック" panose="020B0600070205080204" pitchFamily="50" charset="-128"/>
            </a:rPr>
            <a:t>円減で類似団体を</a:t>
          </a:r>
          <a:r>
            <a:rPr kumimoji="1" lang="en-US" altLang="ja-JP" sz="1300">
              <a:latin typeface="ＭＳ Ｐゴシック" panose="020B0600070205080204" pitchFamily="50" charset="-128"/>
              <a:ea typeface="ＭＳ Ｐゴシック" panose="020B0600070205080204" pitchFamily="50" charset="-128"/>
            </a:rPr>
            <a:t>10,805</a:t>
          </a:r>
          <a:r>
            <a:rPr kumimoji="1" lang="ja-JP" altLang="en-US" sz="1300">
              <a:latin typeface="ＭＳ Ｐゴシック" panose="020B0600070205080204" pitchFamily="50" charset="-128"/>
              <a:ea typeface="ＭＳ Ｐゴシック" panose="020B0600070205080204" pitchFamily="50" charset="-128"/>
            </a:rPr>
            <a:t>円下回っているものの、財政調整基金残高は</a:t>
          </a:r>
          <a:r>
            <a:rPr kumimoji="1" lang="en-US" altLang="ja-JP" sz="1300">
              <a:latin typeface="ＭＳ Ｐゴシック" panose="020B0600070205080204" pitchFamily="50" charset="-128"/>
              <a:ea typeface="ＭＳ Ｐゴシック" panose="020B0600070205080204" pitchFamily="50" charset="-128"/>
            </a:rPr>
            <a:t>2,832</a:t>
          </a:r>
          <a:r>
            <a:rPr kumimoji="1" lang="ja-JP" altLang="en-US" sz="1300">
              <a:latin typeface="ＭＳ Ｐゴシック" panose="020B0600070205080204" pitchFamily="50" charset="-128"/>
              <a:ea typeface="ＭＳ Ｐゴシック" panose="020B0600070205080204" pitchFamily="50" charset="-128"/>
            </a:rPr>
            <a:t>百万円と前年度比</a:t>
          </a:r>
          <a:r>
            <a:rPr kumimoji="1" lang="en-US" altLang="ja-JP" sz="1300">
              <a:latin typeface="ＭＳ Ｐゴシック" panose="020B0600070205080204" pitchFamily="50" charset="-128"/>
              <a:ea typeface="ＭＳ Ｐゴシック" panose="020B0600070205080204" pitchFamily="50" charset="-128"/>
            </a:rPr>
            <a:t>289</a:t>
          </a:r>
          <a:r>
            <a:rPr kumimoji="1" lang="ja-JP" altLang="en-US" sz="1300">
              <a:latin typeface="ＭＳ Ｐゴシック" panose="020B0600070205080204" pitchFamily="50" charset="-128"/>
              <a:ea typeface="ＭＳ Ｐゴシック" panose="020B0600070205080204" pitchFamily="50" charset="-128"/>
            </a:rPr>
            <a:t>百万円増となっている。繰出金は、類似団体を</a:t>
          </a:r>
          <a:r>
            <a:rPr kumimoji="1" lang="en-US" altLang="ja-JP" sz="1300">
              <a:latin typeface="ＭＳ Ｐゴシック" panose="020B0600070205080204" pitchFamily="50" charset="-128"/>
              <a:ea typeface="ＭＳ Ｐゴシック" panose="020B0600070205080204" pitchFamily="50" charset="-128"/>
            </a:rPr>
            <a:t>7,270</a:t>
          </a:r>
          <a:r>
            <a:rPr kumimoji="1" lang="ja-JP" altLang="en-US" sz="1300">
              <a:latin typeface="ＭＳ Ｐゴシック" panose="020B0600070205080204" pitchFamily="50" charset="-128"/>
              <a:ea typeface="ＭＳ Ｐゴシック" panose="020B0600070205080204" pitchFamily="50" charset="-128"/>
            </a:rPr>
            <a:t>円下回っており、今後も法定外繰出金の抑制に努める。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青森県中泊町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9,645
9,580
216.34
10,063,308
9,819,688
242,454
4,891,707
14,605,456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66.2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152146</xdr:rowOff>
    </xdr:from>
    <xdr:to>
      <xdr:col>24</xdr:col>
      <xdr:colOff>63500</xdr:colOff>
      <xdr:row>38</xdr:row>
      <xdr:rowOff>13335</xdr:rowOff>
    </xdr:to>
    <xdr:cxnSp macro="">
      <xdr:nvCxnSpPr>
        <xdr:cNvPr id="61" name="直線コネクタ 60"/>
        <xdr:cNvCxnSpPr/>
      </xdr:nvCxnSpPr>
      <xdr:spPr>
        <a:xfrm flipV="1">
          <a:off x="3797300" y="6495796"/>
          <a:ext cx="838200" cy="3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103141</xdr:rowOff>
    </xdr:from>
    <xdr:ext cx="534377" cy="259045"/>
    <xdr:sp macro="" textlink="">
      <xdr:nvSpPr>
        <xdr:cNvPr id="62" name="議会費平均値テキスト"/>
        <xdr:cNvSpPr txBox="1"/>
      </xdr:nvSpPr>
      <xdr:spPr>
        <a:xfrm>
          <a:off x="4686300" y="593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13335</xdr:rowOff>
    </xdr:from>
    <xdr:to>
      <xdr:col>19</xdr:col>
      <xdr:colOff>177800</xdr:colOff>
      <xdr:row>38</xdr:row>
      <xdr:rowOff>73406</xdr:rowOff>
    </xdr:to>
    <xdr:cxnSp macro="">
      <xdr:nvCxnSpPr>
        <xdr:cNvPr id="64" name="直線コネクタ 63"/>
        <xdr:cNvCxnSpPr/>
      </xdr:nvCxnSpPr>
      <xdr:spPr>
        <a:xfrm flipV="1">
          <a:off x="2908300" y="6528435"/>
          <a:ext cx="889000" cy="6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65295</xdr:rowOff>
    </xdr:from>
    <xdr:ext cx="534377" cy="259045"/>
    <xdr:sp macro="" textlink="">
      <xdr:nvSpPr>
        <xdr:cNvPr id="66" name="テキスト ボックス 65"/>
        <xdr:cNvSpPr txBox="1"/>
      </xdr:nvSpPr>
      <xdr:spPr>
        <a:xfrm>
          <a:off x="3530111" y="589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45720</xdr:rowOff>
    </xdr:from>
    <xdr:to>
      <xdr:col>15</xdr:col>
      <xdr:colOff>50800</xdr:colOff>
      <xdr:row>38</xdr:row>
      <xdr:rowOff>73406</xdr:rowOff>
    </xdr:to>
    <xdr:cxnSp macro="">
      <xdr:nvCxnSpPr>
        <xdr:cNvPr id="67" name="直線コネクタ 66"/>
        <xdr:cNvCxnSpPr/>
      </xdr:nvCxnSpPr>
      <xdr:spPr>
        <a:xfrm>
          <a:off x="2019300" y="6560820"/>
          <a:ext cx="889000" cy="2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95902</xdr:rowOff>
    </xdr:from>
    <xdr:ext cx="534377" cy="259045"/>
    <xdr:sp macro="" textlink="">
      <xdr:nvSpPr>
        <xdr:cNvPr id="69" name="テキスト ボックス 68"/>
        <xdr:cNvSpPr txBox="1"/>
      </xdr:nvSpPr>
      <xdr:spPr>
        <a:xfrm>
          <a:off x="2641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45720</xdr:rowOff>
    </xdr:from>
    <xdr:to>
      <xdr:col>10</xdr:col>
      <xdr:colOff>114300</xdr:colOff>
      <xdr:row>38</xdr:row>
      <xdr:rowOff>52705</xdr:rowOff>
    </xdr:to>
    <xdr:cxnSp macro="">
      <xdr:nvCxnSpPr>
        <xdr:cNvPr id="70" name="直線コネクタ 69"/>
        <xdr:cNvCxnSpPr/>
      </xdr:nvCxnSpPr>
      <xdr:spPr>
        <a:xfrm flipV="1">
          <a:off x="1130300" y="6560820"/>
          <a:ext cx="8890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105427</xdr:rowOff>
    </xdr:from>
    <xdr:ext cx="534377" cy="259045"/>
    <xdr:sp macro="" textlink="">
      <xdr:nvSpPr>
        <xdr:cNvPr id="72" name="テキスト ボックス 71"/>
        <xdr:cNvSpPr txBox="1"/>
      </xdr:nvSpPr>
      <xdr:spPr>
        <a:xfrm>
          <a:off x="1752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164338</xdr:rowOff>
    </xdr:from>
    <xdr:to>
      <xdr:col>6</xdr:col>
      <xdr:colOff>38100</xdr:colOff>
      <xdr:row>38</xdr:row>
      <xdr:rowOff>94488</xdr:rowOff>
    </xdr:to>
    <xdr:sp macro="" textlink="">
      <xdr:nvSpPr>
        <xdr:cNvPr id="73" name="フローチャート: 判断 72"/>
        <xdr:cNvSpPr/>
      </xdr:nvSpPr>
      <xdr:spPr>
        <a:xfrm>
          <a:off x="1079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111015</xdr:rowOff>
    </xdr:from>
    <xdr:ext cx="469744" cy="259045"/>
    <xdr:sp macro="" textlink="">
      <xdr:nvSpPr>
        <xdr:cNvPr id="74" name="テキスト ボックス 73"/>
        <xdr:cNvSpPr txBox="1"/>
      </xdr:nvSpPr>
      <xdr:spPr>
        <a:xfrm>
          <a:off x="895428" y="6283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101346</xdr:rowOff>
    </xdr:from>
    <xdr:to>
      <xdr:col>24</xdr:col>
      <xdr:colOff>114300</xdr:colOff>
      <xdr:row>38</xdr:row>
      <xdr:rowOff>31496</xdr:rowOff>
    </xdr:to>
    <xdr:sp macro="" textlink="">
      <xdr:nvSpPr>
        <xdr:cNvPr id="80" name="楕円 79"/>
        <xdr:cNvSpPr/>
      </xdr:nvSpPr>
      <xdr:spPr>
        <a:xfrm>
          <a:off x="45847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79773</xdr:rowOff>
    </xdr:from>
    <xdr:ext cx="469744" cy="259045"/>
    <xdr:sp macro="" textlink="">
      <xdr:nvSpPr>
        <xdr:cNvPr id="81" name="議会費該当値テキスト"/>
        <xdr:cNvSpPr txBox="1"/>
      </xdr:nvSpPr>
      <xdr:spPr>
        <a:xfrm>
          <a:off x="4686300" y="6423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133985</xdr:rowOff>
    </xdr:from>
    <xdr:to>
      <xdr:col>20</xdr:col>
      <xdr:colOff>38100</xdr:colOff>
      <xdr:row>38</xdr:row>
      <xdr:rowOff>64135</xdr:rowOff>
    </xdr:to>
    <xdr:sp macro="" textlink="">
      <xdr:nvSpPr>
        <xdr:cNvPr id="82" name="楕円 81"/>
        <xdr:cNvSpPr/>
      </xdr:nvSpPr>
      <xdr:spPr>
        <a:xfrm>
          <a:off x="37465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55262</xdr:rowOff>
    </xdr:from>
    <xdr:ext cx="469744" cy="259045"/>
    <xdr:sp macro="" textlink="">
      <xdr:nvSpPr>
        <xdr:cNvPr id="83" name="テキスト ボックス 82"/>
        <xdr:cNvSpPr txBox="1"/>
      </xdr:nvSpPr>
      <xdr:spPr>
        <a:xfrm>
          <a:off x="3562428" y="657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22606</xdr:rowOff>
    </xdr:from>
    <xdr:to>
      <xdr:col>15</xdr:col>
      <xdr:colOff>101600</xdr:colOff>
      <xdr:row>38</xdr:row>
      <xdr:rowOff>124206</xdr:rowOff>
    </xdr:to>
    <xdr:sp macro="" textlink="">
      <xdr:nvSpPr>
        <xdr:cNvPr id="84" name="楕円 83"/>
        <xdr:cNvSpPr/>
      </xdr:nvSpPr>
      <xdr:spPr>
        <a:xfrm>
          <a:off x="2857500" y="653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115333</xdr:rowOff>
    </xdr:from>
    <xdr:ext cx="469744" cy="259045"/>
    <xdr:sp macro="" textlink="">
      <xdr:nvSpPr>
        <xdr:cNvPr id="85" name="テキスト ボックス 84"/>
        <xdr:cNvSpPr txBox="1"/>
      </xdr:nvSpPr>
      <xdr:spPr>
        <a:xfrm>
          <a:off x="2673428" y="663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166370</xdr:rowOff>
    </xdr:from>
    <xdr:to>
      <xdr:col>10</xdr:col>
      <xdr:colOff>165100</xdr:colOff>
      <xdr:row>38</xdr:row>
      <xdr:rowOff>96520</xdr:rowOff>
    </xdr:to>
    <xdr:sp macro="" textlink="">
      <xdr:nvSpPr>
        <xdr:cNvPr id="86" name="楕円 85"/>
        <xdr:cNvSpPr/>
      </xdr:nvSpPr>
      <xdr:spPr>
        <a:xfrm>
          <a:off x="1968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87647</xdr:rowOff>
    </xdr:from>
    <xdr:ext cx="469744" cy="259045"/>
    <xdr:sp macro="" textlink="">
      <xdr:nvSpPr>
        <xdr:cNvPr id="87" name="テキスト ボックス 86"/>
        <xdr:cNvSpPr txBox="1"/>
      </xdr:nvSpPr>
      <xdr:spPr>
        <a:xfrm>
          <a:off x="1784428" y="660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1905</xdr:rowOff>
    </xdr:from>
    <xdr:to>
      <xdr:col>6</xdr:col>
      <xdr:colOff>38100</xdr:colOff>
      <xdr:row>38</xdr:row>
      <xdr:rowOff>103505</xdr:rowOff>
    </xdr:to>
    <xdr:sp macro="" textlink="">
      <xdr:nvSpPr>
        <xdr:cNvPr id="88" name="楕円 87"/>
        <xdr:cNvSpPr/>
      </xdr:nvSpPr>
      <xdr:spPr>
        <a:xfrm>
          <a:off x="1079500" y="651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94632</xdr:rowOff>
    </xdr:from>
    <xdr:ext cx="469744" cy="259045"/>
    <xdr:sp macro="" textlink="">
      <xdr:nvSpPr>
        <xdr:cNvPr id="89" name="テキスト ボックス 88"/>
        <xdr:cNvSpPr txBox="1"/>
      </xdr:nvSpPr>
      <xdr:spPr>
        <a:xfrm>
          <a:off x="895428" y="6609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112564</xdr:rowOff>
    </xdr:from>
    <xdr:to>
      <xdr:col>24</xdr:col>
      <xdr:colOff>63500</xdr:colOff>
      <xdr:row>57</xdr:row>
      <xdr:rowOff>168570</xdr:rowOff>
    </xdr:to>
    <xdr:cxnSp macro="">
      <xdr:nvCxnSpPr>
        <xdr:cNvPr id="120" name="直線コネクタ 119"/>
        <xdr:cNvCxnSpPr/>
      </xdr:nvCxnSpPr>
      <xdr:spPr>
        <a:xfrm>
          <a:off x="3797300" y="9885214"/>
          <a:ext cx="838200" cy="5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23727</xdr:rowOff>
    </xdr:from>
    <xdr:ext cx="599010" cy="259045"/>
    <xdr:sp macro="" textlink="">
      <xdr:nvSpPr>
        <xdr:cNvPr id="121" name="総務費平均値テキスト"/>
        <xdr:cNvSpPr txBox="1"/>
      </xdr:nvSpPr>
      <xdr:spPr>
        <a:xfrm>
          <a:off x="4686300" y="9624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112564</xdr:rowOff>
    </xdr:from>
    <xdr:to>
      <xdr:col>19</xdr:col>
      <xdr:colOff>177800</xdr:colOff>
      <xdr:row>57</xdr:row>
      <xdr:rowOff>127846</xdr:rowOff>
    </xdr:to>
    <xdr:cxnSp macro="">
      <xdr:nvCxnSpPr>
        <xdr:cNvPr id="123" name="直線コネクタ 122"/>
        <xdr:cNvCxnSpPr/>
      </xdr:nvCxnSpPr>
      <xdr:spPr>
        <a:xfrm flipV="1">
          <a:off x="2908300" y="9885214"/>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107856</xdr:rowOff>
    </xdr:from>
    <xdr:ext cx="599010" cy="259045"/>
    <xdr:sp macro="" textlink="">
      <xdr:nvSpPr>
        <xdr:cNvPr id="125" name="テキスト ボックス 124"/>
        <xdr:cNvSpPr txBox="1"/>
      </xdr:nvSpPr>
      <xdr:spPr>
        <a:xfrm>
          <a:off x="3497795" y="953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25608</xdr:rowOff>
    </xdr:from>
    <xdr:to>
      <xdr:col>15</xdr:col>
      <xdr:colOff>50800</xdr:colOff>
      <xdr:row>57</xdr:row>
      <xdr:rowOff>127846</xdr:rowOff>
    </xdr:to>
    <xdr:cxnSp macro="">
      <xdr:nvCxnSpPr>
        <xdr:cNvPr id="126" name="直線コネクタ 125"/>
        <xdr:cNvCxnSpPr/>
      </xdr:nvCxnSpPr>
      <xdr:spPr>
        <a:xfrm>
          <a:off x="2019300" y="9798258"/>
          <a:ext cx="889000" cy="10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65787</xdr:rowOff>
    </xdr:from>
    <xdr:ext cx="599010" cy="259045"/>
    <xdr:sp macro="" textlink="">
      <xdr:nvSpPr>
        <xdr:cNvPr id="128" name="テキスト ボックス 127"/>
        <xdr:cNvSpPr txBox="1"/>
      </xdr:nvSpPr>
      <xdr:spPr>
        <a:xfrm>
          <a:off x="2608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25608</xdr:rowOff>
    </xdr:from>
    <xdr:to>
      <xdr:col>10</xdr:col>
      <xdr:colOff>114300</xdr:colOff>
      <xdr:row>58</xdr:row>
      <xdr:rowOff>106369</xdr:rowOff>
    </xdr:to>
    <xdr:cxnSp macro="">
      <xdr:nvCxnSpPr>
        <xdr:cNvPr id="129" name="直線コネクタ 128"/>
        <xdr:cNvCxnSpPr/>
      </xdr:nvCxnSpPr>
      <xdr:spPr>
        <a:xfrm flipV="1">
          <a:off x="1130300" y="9798258"/>
          <a:ext cx="889000" cy="25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127993</xdr:rowOff>
    </xdr:from>
    <xdr:ext cx="599010" cy="259045"/>
    <xdr:sp macro="" textlink="">
      <xdr:nvSpPr>
        <xdr:cNvPr id="131" name="テキスト ボックス 130"/>
        <xdr:cNvSpPr txBox="1"/>
      </xdr:nvSpPr>
      <xdr:spPr>
        <a:xfrm>
          <a:off x="1719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168917</xdr:rowOff>
    </xdr:from>
    <xdr:to>
      <xdr:col>6</xdr:col>
      <xdr:colOff>38100</xdr:colOff>
      <xdr:row>58</xdr:row>
      <xdr:rowOff>99067</xdr:rowOff>
    </xdr:to>
    <xdr:sp macro="" textlink="">
      <xdr:nvSpPr>
        <xdr:cNvPr id="132" name="フローチャート: 判断 131"/>
        <xdr:cNvSpPr/>
      </xdr:nvSpPr>
      <xdr:spPr>
        <a:xfrm>
          <a:off x="1079500" y="99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115594</xdr:rowOff>
    </xdr:from>
    <xdr:ext cx="599010" cy="259045"/>
    <xdr:sp macro="" textlink="">
      <xdr:nvSpPr>
        <xdr:cNvPr id="133" name="テキスト ボックス 132"/>
        <xdr:cNvSpPr txBox="1"/>
      </xdr:nvSpPr>
      <xdr:spPr>
        <a:xfrm>
          <a:off x="830795" y="9716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117770</xdr:rowOff>
    </xdr:from>
    <xdr:to>
      <xdr:col>24</xdr:col>
      <xdr:colOff>114300</xdr:colOff>
      <xdr:row>58</xdr:row>
      <xdr:rowOff>47920</xdr:rowOff>
    </xdr:to>
    <xdr:sp macro="" textlink="">
      <xdr:nvSpPr>
        <xdr:cNvPr id="139" name="楕円 138"/>
        <xdr:cNvSpPr/>
      </xdr:nvSpPr>
      <xdr:spPr>
        <a:xfrm>
          <a:off x="4584700" y="989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96197</xdr:rowOff>
    </xdr:from>
    <xdr:ext cx="599010" cy="259045"/>
    <xdr:sp macro="" textlink="">
      <xdr:nvSpPr>
        <xdr:cNvPr id="140" name="総務費該当値テキスト"/>
        <xdr:cNvSpPr txBox="1"/>
      </xdr:nvSpPr>
      <xdr:spPr>
        <a:xfrm>
          <a:off x="4686300" y="986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61764</xdr:rowOff>
    </xdr:from>
    <xdr:to>
      <xdr:col>20</xdr:col>
      <xdr:colOff>38100</xdr:colOff>
      <xdr:row>57</xdr:row>
      <xdr:rowOff>163364</xdr:rowOff>
    </xdr:to>
    <xdr:sp macro="" textlink="">
      <xdr:nvSpPr>
        <xdr:cNvPr id="141" name="楕円 140"/>
        <xdr:cNvSpPr/>
      </xdr:nvSpPr>
      <xdr:spPr>
        <a:xfrm>
          <a:off x="3746500" y="983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154491</xdr:rowOff>
    </xdr:from>
    <xdr:ext cx="599010" cy="259045"/>
    <xdr:sp macro="" textlink="">
      <xdr:nvSpPr>
        <xdr:cNvPr id="142" name="テキスト ボックス 141"/>
        <xdr:cNvSpPr txBox="1"/>
      </xdr:nvSpPr>
      <xdr:spPr>
        <a:xfrm>
          <a:off x="3497795" y="992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77046</xdr:rowOff>
    </xdr:from>
    <xdr:to>
      <xdr:col>15</xdr:col>
      <xdr:colOff>101600</xdr:colOff>
      <xdr:row>58</xdr:row>
      <xdr:rowOff>7196</xdr:rowOff>
    </xdr:to>
    <xdr:sp macro="" textlink="">
      <xdr:nvSpPr>
        <xdr:cNvPr id="143" name="楕円 142"/>
        <xdr:cNvSpPr/>
      </xdr:nvSpPr>
      <xdr:spPr>
        <a:xfrm>
          <a:off x="2857500" y="984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169773</xdr:rowOff>
    </xdr:from>
    <xdr:ext cx="599010" cy="259045"/>
    <xdr:sp macro="" textlink="">
      <xdr:nvSpPr>
        <xdr:cNvPr id="144" name="テキスト ボックス 143"/>
        <xdr:cNvSpPr txBox="1"/>
      </xdr:nvSpPr>
      <xdr:spPr>
        <a:xfrm>
          <a:off x="2608795" y="9942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146258</xdr:rowOff>
    </xdr:from>
    <xdr:to>
      <xdr:col>10</xdr:col>
      <xdr:colOff>165100</xdr:colOff>
      <xdr:row>57</xdr:row>
      <xdr:rowOff>76408</xdr:rowOff>
    </xdr:to>
    <xdr:sp macro="" textlink="">
      <xdr:nvSpPr>
        <xdr:cNvPr id="145" name="楕円 144"/>
        <xdr:cNvSpPr/>
      </xdr:nvSpPr>
      <xdr:spPr>
        <a:xfrm>
          <a:off x="1968500" y="974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67535</xdr:rowOff>
    </xdr:from>
    <xdr:ext cx="599010" cy="259045"/>
    <xdr:sp macro="" textlink="">
      <xdr:nvSpPr>
        <xdr:cNvPr id="146" name="テキスト ボックス 145"/>
        <xdr:cNvSpPr txBox="1"/>
      </xdr:nvSpPr>
      <xdr:spPr>
        <a:xfrm>
          <a:off x="1719795" y="984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55569</xdr:rowOff>
    </xdr:from>
    <xdr:to>
      <xdr:col>6</xdr:col>
      <xdr:colOff>38100</xdr:colOff>
      <xdr:row>58</xdr:row>
      <xdr:rowOff>157169</xdr:rowOff>
    </xdr:to>
    <xdr:sp macro="" textlink="">
      <xdr:nvSpPr>
        <xdr:cNvPr id="147" name="楕円 146"/>
        <xdr:cNvSpPr/>
      </xdr:nvSpPr>
      <xdr:spPr>
        <a:xfrm>
          <a:off x="1079500" y="999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148296</xdr:rowOff>
    </xdr:from>
    <xdr:ext cx="599010" cy="259045"/>
    <xdr:sp macro="" textlink="">
      <xdr:nvSpPr>
        <xdr:cNvPr id="148" name="テキスト ボックス 147"/>
        <xdr:cNvSpPr txBox="1"/>
      </xdr:nvSpPr>
      <xdr:spPr>
        <a:xfrm>
          <a:off x="830795" y="1009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51460</xdr:rowOff>
    </xdr:from>
    <xdr:to>
      <xdr:col>24</xdr:col>
      <xdr:colOff>63500</xdr:colOff>
      <xdr:row>73</xdr:row>
      <xdr:rowOff>145863</xdr:rowOff>
    </xdr:to>
    <xdr:cxnSp macro="">
      <xdr:nvCxnSpPr>
        <xdr:cNvPr id="176" name="直線コネクタ 175"/>
        <xdr:cNvCxnSpPr/>
      </xdr:nvCxnSpPr>
      <xdr:spPr>
        <a:xfrm flipV="1">
          <a:off x="3797300" y="12395860"/>
          <a:ext cx="838200" cy="26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107880</xdr:rowOff>
    </xdr:from>
    <xdr:ext cx="599010" cy="259045"/>
    <xdr:sp macro="" textlink="">
      <xdr:nvSpPr>
        <xdr:cNvPr id="177" name="民生費平均値テキスト"/>
        <xdr:cNvSpPr txBox="1"/>
      </xdr:nvSpPr>
      <xdr:spPr>
        <a:xfrm>
          <a:off x="4686300" y="12795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145863</xdr:rowOff>
    </xdr:from>
    <xdr:to>
      <xdr:col>19</xdr:col>
      <xdr:colOff>177800</xdr:colOff>
      <xdr:row>75</xdr:row>
      <xdr:rowOff>111646</xdr:rowOff>
    </xdr:to>
    <xdr:cxnSp macro="">
      <xdr:nvCxnSpPr>
        <xdr:cNvPr id="179" name="直線コネクタ 178"/>
        <xdr:cNvCxnSpPr/>
      </xdr:nvCxnSpPr>
      <xdr:spPr>
        <a:xfrm flipV="1">
          <a:off x="2908300" y="12661713"/>
          <a:ext cx="889000" cy="30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118711</xdr:rowOff>
    </xdr:from>
    <xdr:ext cx="599010" cy="259045"/>
    <xdr:sp macro="" textlink="">
      <xdr:nvSpPr>
        <xdr:cNvPr id="181" name="テキスト ボックス 180"/>
        <xdr:cNvSpPr txBox="1"/>
      </xdr:nvSpPr>
      <xdr:spPr>
        <a:xfrm>
          <a:off x="3497795" y="1297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111646</xdr:rowOff>
    </xdr:from>
    <xdr:to>
      <xdr:col>15</xdr:col>
      <xdr:colOff>50800</xdr:colOff>
      <xdr:row>77</xdr:row>
      <xdr:rowOff>12867</xdr:rowOff>
    </xdr:to>
    <xdr:cxnSp macro="">
      <xdr:nvCxnSpPr>
        <xdr:cNvPr id="182" name="直線コネクタ 181"/>
        <xdr:cNvCxnSpPr/>
      </xdr:nvCxnSpPr>
      <xdr:spPr>
        <a:xfrm flipV="1">
          <a:off x="2019300" y="12970396"/>
          <a:ext cx="889000" cy="244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90875</xdr:rowOff>
    </xdr:from>
    <xdr:ext cx="599010" cy="259045"/>
    <xdr:sp macro="" textlink="">
      <xdr:nvSpPr>
        <xdr:cNvPr id="184" name="テキスト ボックス 183"/>
        <xdr:cNvSpPr txBox="1"/>
      </xdr:nvSpPr>
      <xdr:spPr>
        <a:xfrm>
          <a:off x="2608795" y="1260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12867</xdr:rowOff>
    </xdr:from>
    <xdr:to>
      <xdr:col>10</xdr:col>
      <xdr:colOff>114300</xdr:colOff>
      <xdr:row>77</xdr:row>
      <xdr:rowOff>59398</xdr:rowOff>
    </xdr:to>
    <xdr:cxnSp macro="">
      <xdr:nvCxnSpPr>
        <xdr:cNvPr id="185" name="直線コネクタ 184"/>
        <xdr:cNvCxnSpPr/>
      </xdr:nvCxnSpPr>
      <xdr:spPr>
        <a:xfrm flipV="1">
          <a:off x="1130300" y="13214517"/>
          <a:ext cx="889000" cy="4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74041</xdr:rowOff>
    </xdr:from>
    <xdr:ext cx="599010" cy="259045"/>
    <xdr:sp macro="" textlink="">
      <xdr:nvSpPr>
        <xdr:cNvPr id="187" name="テキスト ボックス 186"/>
        <xdr:cNvSpPr txBox="1"/>
      </xdr:nvSpPr>
      <xdr:spPr>
        <a:xfrm>
          <a:off x="1719795" y="1276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104166</xdr:rowOff>
    </xdr:from>
    <xdr:to>
      <xdr:col>6</xdr:col>
      <xdr:colOff>38100</xdr:colOff>
      <xdr:row>77</xdr:row>
      <xdr:rowOff>34316</xdr:rowOff>
    </xdr:to>
    <xdr:sp macro="" textlink="">
      <xdr:nvSpPr>
        <xdr:cNvPr id="188" name="フローチャート: 判断 187"/>
        <xdr:cNvSpPr/>
      </xdr:nvSpPr>
      <xdr:spPr>
        <a:xfrm>
          <a:off x="1079500" y="13134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50843</xdr:rowOff>
    </xdr:from>
    <xdr:ext cx="599010" cy="259045"/>
    <xdr:sp macro="" textlink="">
      <xdr:nvSpPr>
        <xdr:cNvPr id="189" name="テキスト ボックス 188"/>
        <xdr:cNvSpPr txBox="1"/>
      </xdr:nvSpPr>
      <xdr:spPr>
        <a:xfrm>
          <a:off x="830795" y="12909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660</xdr:rowOff>
    </xdr:from>
    <xdr:to>
      <xdr:col>24</xdr:col>
      <xdr:colOff>114300</xdr:colOff>
      <xdr:row>72</xdr:row>
      <xdr:rowOff>102260</xdr:rowOff>
    </xdr:to>
    <xdr:sp macro="" textlink="">
      <xdr:nvSpPr>
        <xdr:cNvPr id="195" name="楕円 194"/>
        <xdr:cNvSpPr/>
      </xdr:nvSpPr>
      <xdr:spPr>
        <a:xfrm>
          <a:off x="4584700" y="1234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100860</xdr:rowOff>
    </xdr:from>
    <xdr:ext cx="599010" cy="259045"/>
    <xdr:sp macro="" textlink="">
      <xdr:nvSpPr>
        <xdr:cNvPr id="196" name="民生費該当値テキスト"/>
        <xdr:cNvSpPr txBox="1"/>
      </xdr:nvSpPr>
      <xdr:spPr>
        <a:xfrm>
          <a:off x="4686300" y="12273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95063</xdr:rowOff>
    </xdr:from>
    <xdr:to>
      <xdr:col>20</xdr:col>
      <xdr:colOff>38100</xdr:colOff>
      <xdr:row>74</xdr:row>
      <xdr:rowOff>25213</xdr:rowOff>
    </xdr:to>
    <xdr:sp macro="" textlink="">
      <xdr:nvSpPr>
        <xdr:cNvPr id="197" name="楕円 196"/>
        <xdr:cNvSpPr/>
      </xdr:nvSpPr>
      <xdr:spPr>
        <a:xfrm>
          <a:off x="3746500" y="1261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41740</xdr:rowOff>
    </xdr:from>
    <xdr:ext cx="599010" cy="259045"/>
    <xdr:sp macro="" textlink="">
      <xdr:nvSpPr>
        <xdr:cNvPr id="198" name="テキスト ボックス 197"/>
        <xdr:cNvSpPr txBox="1"/>
      </xdr:nvSpPr>
      <xdr:spPr>
        <a:xfrm>
          <a:off x="3497795" y="1238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60846</xdr:rowOff>
    </xdr:from>
    <xdr:to>
      <xdr:col>15</xdr:col>
      <xdr:colOff>101600</xdr:colOff>
      <xdr:row>75</xdr:row>
      <xdr:rowOff>162446</xdr:rowOff>
    </xdr:to>
    <xdr:sp macro="" textlink="">
      <xdr:nvSpPr>
        <xdr:cNvPr id="199" name="楕円 198"/>
        <xdr:cNvSpPr/>
      </xdr:nvSpPr>
      <xdr:spPr>
        <a:xfrm>
          <a:off x="2857500" y="1291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153573</xdr:rowOff>
    </xdr:from>
    <xdr:ext cx="599010" cy="259045"/>
    <xdr:sp macro="" textlink="">
      <xdr:nvSpPr>
        <xdr:cNvPr id="200" name="テキスト ボックス 199"/>
        <xdr:cNvSpPr txBox="1"/>
      </xdr:nvSpPr>
      <xdr:spPr>
        <a:xfrm>
          <a:off x="2608795" y="1301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133517</xdr:rowOff>
    </xdr:from>
    <xdr:to>
      <xdr:col>10</xdr:col>
      <xdr:colOff>165100</xdr:colOff>
      <xdr:row>77</xdr:row>
      <xdr:rowOff>63667</xdr:rowOff>
    </xdr:to>
    <xdr:sp macro="" textlink="">
      <xdr:nvSpPr>
        <xdr:cNvPr id="201" name="楕円 200"/>
        <xdr:cNvSpPr/>
      </xdr:nvSpPr>
      <xdr:spPr>
        <a:xfrm>
          <a:off x="1968500" y="1316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54794</xdr:rowOff>
    </xdr:from>
    <xdr:ext cx="599010" cy="259045"/>
    <xdr:sp macro="" textlink="">
      <xdr:nvSpPr>
        <xdr:cNvPr id="202" name="テキスト ボックス 201"/>
        <xdr:cNvSpPr txBox="1"/>
      </xdr:nvSpPr>
      <xdr:spPr>
        <a:xfrm>
          <a:off x="1719795" y="1325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8598</xdr:rowOff>
    </xdr:from>
    <xdr:to>
      <xdr:col>6</xdr:col>
      <xdr:colOff>38100</xdr:colOff>
      <xdr:row>77</xdr:row>
      <xdr:rowOff>110198</xdr:rowOff>
    </xdr:to>
    <xdr:sp macro="" textlink="">
      <xdr:nvSpPr>
        <xdr:cNvPr id="203" name="楕円 202"/>
        <xdr:cNvSpPr/>
      </xdr:nvSpPr>
      <xdr:spPr>
        <a:xfrm>
          <a:off x="1079500" y="132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101325</xdr:rowOff>
    </xdr:from>
    <xdr:ext cx="599010" cy="259045"/>
    <xdr:sp macro="" textlink="">
      <xdr:nvSpPr>
        <xdr:cNvPr id="204" name="テキスト ボックス 203"/>
        <xdr:cNvSpPr txBox="1"/>
      </xdr:nvSpPr>
      <xdr:spPr>
        <a:xfrm>
          <a:off x="830795" y="1330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87846</xdr:rowOff>
    </xdr:from>
    <xdr:to>
      <xdr:col>24</xdr:col>
      <xdr:colOff>63500</xdr:colOff>
      <xdr:row>97</xdr:row>
      <xdr:rowOff>101561</xdr:rowOff>
    </xdr:to>
    <xdr:cxnSp macro="">
      <xdr:nvCxnSpPr>
        <xdr:cNvPr id="233" name="直線コネクタ 232"/>
        <xdr:cNvCxnSpPr/>
      </xdr:nvCxnSpPr>
      <xdr:spPr>
        <a:xfrm>
          <a:off x="3797300" y="16718496"/>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82546</xdr:rowOff>
    </xdr:from>
    <xdr:ext cx="599010" cy="259045"/>
    <xdr:sp macro="" textlink="">
      <xdr:nvSpPr>
        <xdr:cNvPr id="234" name="衛生費平均値テキスト"/>
        <xdr:cNvSpPr txBox="1"/>
      </xdr:nvSpPr>
      <xdr:spPr>
        <a:xfrm>
          <a:off x="4686300" y="16370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87846</xdr:rowOff>
    </xdr:from>
    <xdr:to>
      <xdr:col>19</xdr:col>
      <xdr:colOff>177800</xdr:colOff>
      <xdr:row>97</xdr:row>
      <xdr:rowOff>133604</xdr:rowOff>
    </xdr:to>
    <xdr:cxnSp macro="">
      <xdr:nvCxnSpPr>
        <xdr:cNvPr id="236" name="直線コネクタ 235"/>
        <xdr:cNvCxnSpPr/>
      </xdr:nvCxnSpPr>
      <xdr:spPr>
        <a:xfrm flipV="1">
          <a:off x="2908300" y="16718496"/>
          <a:ext cx="889000" cy="4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45928</xdr:rowOff>
    </xdr:from>
    <xdr:ext cx="599010" cy="259045"/>
    <xdr:sp macro="" textlink="">
      <xdr:nvSpPr>
        <xdr:cNvPr id="238" name="テキスト ボックス 237"/>
        <xdr:cNvSpPr txBox="1"/>
      </xdr:nvSpPr>
      <xdr:spPr>
        <a:xfrm>
          <a:off x="3497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123820</xdr:rowOff>
    </xdr:from>
    <xdr:to>
      <xdr:col>15</xdr:col>
      <xdr:colOff>50800</xdr:colOff>
      <xdr:row>97</xdr:row>
      <xdr:rowOff>133604</xdr:rowOff>
    </xdr:to>
    <xdr:cxnSp macro="">
      <xdr:nvCxnSpPr>
        <xdr:cNvPr id="239" name="直線コネクタ 238"/>
        <xdr:cNvCxnSpPr/>
      </xdr:nvCxnSpPr>
      <xdr:spPr>
        <a:xfrm>
          <a:off x="2019300" y="16754470"/>
          <a:ext cx="8890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51111</xdr:rowOff>
    </xdr:from>
    <xdr:ext cx="599010" cy="259045"/>
    <xdr:sp macro="" textlink="">
      <xdr:nvSpPr>
        <xdr:cNvPr id="241" name="テキスト ボックス 240"/>
        <xdr:cNvSpPr txBox="1"/>
      </xdr:nvSpPr>
      <xdr:spPr>
        <a:xfrm>
          <a:off x="2608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123820</xdr:rowOff>
    </xdr:from>
    <xdr:to>
      <xdr:col>10</xdr:col>
      <xdr:colOff>114300</xdr:colOff>
      <xdr:row>97</xdr:row>
      <xdr:rowOff>143255</xdr:rowOff>
    </xdr:to>
    <xdr:cxnSp macro="">
      <xdr:nvCxnSpPr>
        <xdr:cNvPr id="242" name="直線コネクタ 241"/>
        <xdr:cNvCxnSpPr/>
      </xdr:nvCxnSpPr>
      <xdr:spPr>
        <a:xfrm flipV="1">
          <a:off x="1130300" y="16754470"/>
          <a:ext cx="889000" cy="1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104306</xdr:rowOff>
    </xdr:from>
    <xdr:ext cx="534377" cy="259045"/>
    <xdr:sp macro="" textlink="">
      <xdr:nvSpPr>
        <xdr:cNvPr id="244" name="テキスト ボックス 243"/>
        <xdr:cNvSpPr txBox="1"/>
      </xdr:nvSpPr>
      <xdr:spPr>
        <a:xfrm>
          <a:off x="1752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86832</xdr:rowOff>
    </xdr:from>
    <xdr:to>
      <xdr:col>6</xdr:col>
      <xdr:colOff>38100</xdr:colOff>
      <xdr:row>98</xdr:row>
      <xdr:rowOff>16982</xdr:rowOff>
    </xdr:to>
    <xdr:sp macro="" textlink="">
      <xdr:nvSpPr>
        <xdr:cNvPr id="245" name="フローチャート: 判断 244"/>
        <xdr:cNvSpPr/>
      </xdr:nvSpPr>
      <xdr:spPr>
        <a:xfrm>
          <a:off x="1079500" y="167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33509</xdr:rowOff>
    </xdr:from>
    <xdr:ext cx="534377" cy="259045"/>
    <xdr:sp macro="" textlink="">
      <xdr:nvSpPr>
        <xdr:cNvPr id="246" name="テキスト ボックス 245"/>
        <xdr:cNvSpPr txBox="1"/>
      </xdr:nvSpPr>
      <xdr:spPr>
        <a:xfrm>
          <a:off x="863111" y="1649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50761</xdr:rowOff>
    </xdr:from>
    <xdr:to>
      <xdr:col>24</xdr:col>
      <xdr:colOff>114300</xdr:colOff>
      <xdr:row>97</xdr:row>
      <xdr:rowOff>152361</xdr:rowOff>
    </xdr:to>
    <xdr:sp macro="" textlink="">
      <xdr:nvSpPr>
        <xdr:cNvPr id="252" name="楕円 251"/>
        <xdr:cNvSpPr/>
      </xdr:nvSpPr>
      <xdr:spPr>
        <a:xfrm>
          <a:off x="4584700" y="1668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29188</xdr:rowOff>
    </xdr:from>
    <xdr:ext cx="534377" cy="259045"/>
    <xdr:sp macro="" textlink="">
      <xdr:nvSpPr>
        <xdr:cNvPr id="253" name="衛生費該当値テキスト"/>
        <xdr:cNvSpPr txBox="1"/>
      </xdr:nvSpPr>
      <xdr:spPr>
        <a:xfrm>
          <a:off x="4686300" y="1665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37046</xdr:rowOff>
    </xdr:from>
    <xdr:to>
      <xdr:col>20</xdr:col>
      <xdr:colOff>38100</xdr:colOff>
      <xdr:row>97</xdr:row>
      <xdr:rowOff>138646</xdr:rowOff>
    </xdr:to>
    <xdr:sp macro="" textlink="">
      <xdr:nvSpPr>
        <xdr:cNvPr id="254" name="楕円 253"/>
        <xdr:cNvSpPr/>
      </xdr:nvSpPr>
      <xdr:spPr>
        <a:xfrm>
          <a:off x="3746500" y="1666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129773</xdr:rowOff>
    </xdr:from>
    <xdr:ext cx="534377" cy="259045"/>
    <xdr:sp macro="" textlink="">
      <xdr:nvSpPr>
        <xdr:cNvPr id="255" name="テキスト ボックス 254"/>
        <xdr:cNvSpPr txBox="1"/>
      </xdr:nvSpPr>
      <xdr:spPr>
        <a:xfrm>
          <a:off x="3530111" y="1676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82804</xdr:rowOff>
    </xdr:from>
    <xdr:to>
      <xdr:col>15</xdr:col>
      <xdr:colOff>101600</xdr:colOff>
      <xdr:row>98</xdr:row>
      <xdr:rowOff>12954</xdr:rowOff>
    </xdr:to>
    <xdr:sp macro="" textlink="">
      <xdr:nvSpPr>
        <xdr:cNvPr id="256" name="楕円 255"/>
        <xdr:cNvSpPr/>
      </xdr:nvSpPr>
      <xdr:spPr>
        <a:xfrm>
          <a:off x="2857500" y="1671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4081</xdr:rowOff>
    </xdr:from>
    <xdr:ext cx="534377" cy="259045"/>
    <xdr:sp macro="" textlink="">
      <xdr:nvSpPr>
        <xdr:cNvPr id="257" name="テキスト ボックス 256"/>
        <xdr:cNvSpPr txBox="1"/>
      </xdr:nvSpPr>
      <xdr:spPr>
        <a:xfrm>
          <a:off x="2641111" y="1680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73020</xdr:rowOff>
    </xdr:from>
    <xdr:to>
      <xdr:col>10</xdr:col>
      <xdr:colOff>165100</xdr:colOff>
      <xdr:row>98</xdr:row>
      <xdr:rowOff>3170</xdr:rowOff>
    </xdr:to>
    <xdr:sp macro="" textlink="">
      <xdr:nvSpPr>
        <xdr:cNvPr id="258" name="楕円 257"/>
        <xdr:cNvSpPr/>
      </xdr:nvSpPr>
      <xdr:spPr>
        <a:xfrm>
          <a:off x="1968500" y="1670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165747</xdr:rowOff>
    </xdr:from>
    <xdr:ext cx="534377" cy="259045"/>
    <xdr:sp macro="" textlink="">
      <xdr:nvSpPr>
        <xdr:cNvPr id="259" name="テキスト ボックス 258"/>
        <xdr:cNvSpPr txBox="1"/>
      </xdr:nvSpPr>
      <xdr:spPr>
        <a:xfrm>
          <a:off x="1752111" y="1679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92455</xdr:rowOff>
    </xdr:from>
    <xdr:to>
      <xdr:col>6</xdr:col>
      <xdr:colOff>38100</xdr:colOff>
      <xdr:row>98</xdr:row>
      <xdr:rowOff>22605</xdr:rowOff>
    </xdr:to>
    <xdr:sp macro="" textlink="">
      <xdr:nvSpPr>
        <xdr:cNvPr id="260" name="楕円 259"/>
        <xdr:cNvSpPr/>
      </xdr:nvSpPr>
      <xdr:spPr>
        <a:xfrm>
          <a:off x="1079500" y="1672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13732</xdr:rowOff>
    </xdr:from>
    <xdr:ext cx="534377" cy="259045"/>
    <xdr:sp macro="" textlink="">
      <xdr:nvSpPr>
        <xdr:cNvPr id="261" name="テキスト ボックス 260"/>
        <xdr:cNvSpPr txBox="1"/>
      </xdr:nvSpPr>
      <xdr:spPr>
        <a:xfrm>
          <a:off x="863111" y="1681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33862</xdr:rowOff>
    </xdr:from>
    <xdr:ext cx="378565" cy="259045"/>
    <xdr:sp macro="" textlink="">
      <xdr:nvSpPr>
        <xdr:cNvPr id="301" name="テキスト ボックス 300"/>
        <xdr:cNvSpPr txBox="1"/>
      </xdr:nvSpPr>
      <xdr:spPr>
        <a:xfrm>
          <a:off x="7672017" y="637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xdr:rowOff>
    </xdr:from>
    <xdr:to>
      <xdr:col>36</xdr:col>
      <xdr:colOff>165100</xdr:colOff>
      <xdr:row>38</xdr:row>
      <xdr:rowOff>110490</xdr:rowOff>
    </xdr:to>
    <xdr:sp macro="" textlink="">
      <xdr:nvSpPr>
        <xdr:cNvPr id="302" name="フローチャート: 判断 301"/>
        <xdr:cNvSpPr/>
      </xdr:nvSpPr>
      <xdr:spPr>
        <a:xfrm>
          <a:off x="6921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127017</xdr:rowOff>
    </xdr:from>
    <xdr:ext cx="378565" cy="259045"/>
    <xdr:sp macro="" textlink="">
      <xdr:nvSpPr>
        <xdr:cNvPr id="303" name="テキスト ボックス 302"/>
        <xdr:cNvSpPr txBox="1"/>
      </xdr:nvSpPr>
      <xdr:spPr>
        <a:xfrm>
          <a:off x="6783017" y="6299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116086</xdr:rowOff>
    </xdr:from>
    <xdr:to>
      <xdr:col>55</xdr:col>
      <xdr:colOff>0</xdr:colOff>
      <xdr:row>56</xdr:row>
      <xdr:rowOff>123767</xdr:rowOff>
    </xdr:to>
    <xdr:cxnSp macro="">
      <xdr:nvCxnSpPr>
        <xdr:cNvPr id="345" name="直線コネクタ 344"/>
        <xdr:cNvCxnSpPr/>
      </xdr:nvCxnSpPr>
      <xdr:spPr>
        <a:xfrm flipV="1">
          <a:off x="9639300" y="9717286"/>
          <a:ext cx="838200" cy="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118795</xdr:rowOff>
    </xdr:from>
    <xdr:ext cx="599010" cy="259045"/>
    <xdr:sp macro="" textlink="">
      <xdr:nvSpPr>
        <xdr:cNvPr id="346" name="農林水産業費平均値テキスト"/>
        <xdr:cNvSpPr txBox="1"/>
      </xdr:nvSpPr>
      <xdr:spPr>
        <a:xfrm>
          <a:off x="10528300" y="9377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123767</xdr:rowOff>
    </xdr:from>
    <xdr:to>
      <xdr:col>50</xdr:col>
      <xdr:colOff>114300</xdr:colOff>
      <xdr:row>56</xdr:row>
      <xdr:rowOff>123913</xdr:rowOff>
    </xdr:to>
    <xdr:cxnSp macro="">
      <xdr:nvCxnSpPr>
        <xdr:cNvPr id="348" name="直線コネクタ 347"/>
        <xdr:cNvCxnSpPr/>
      </xdr:nvCxnSpPr>
      <xdr:spPr>
        <a:xfrm flipV="1">
          <a:off x="8750300" y="9724967"/>
          <a:ext cx="889000" cy="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16466</xdr:rowOff>
    </xdr:from>
    <xdr:ext cx="599010" cy="259045"/>
    <xdr:sp macro="" textlink="">
      <xdr:nvSpPr>
        <xdr:cNvPr id="350" name="テキスト ボックス 349"/>
        <xdr:cNvSpPr txBox="1"/>
      </xdr:nvSpPr>
      <xdr:spPr>
        <a:xfrm>
          <a:off x="9339795" y="927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123913</xdr:rowOff>
    </xdr:from>
    <xdr:to>
      <xdr:col>45</xdr:col>
      <xdr:colOff>177800</xdr:colOff>
      <xdr:row>56</xdr:row>
      <xdr:rowOff>149635</xdr:rowOff>
    </xdr:to>
    <xdr:cxnSp macro="">
      <xdr:nvCxnSpPr>
        <xdr:cNvPr id="351" name="直線コネクタ 350"/>
        <xdr:cNvCxnSpPr/>
      </xdr:nvCxnSpPr>
      <xdr:spPr>
        <a:xfrm flipV="1">
          <a:off x="7861300" y="9725113"/>
          <a:ext cx="889000" cy="2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59800</xdr:rowOff>
    </xdr:from>
    <xdr:ext cx="599010" cy="259045"/>
    <xdr:sp macro="" textlink="">
      <xdr:nvSpPr>
        <xdr:cNvPr id="353" name="テキスト ボックス 352"/>
        <xdr:cNvSpPr txBox="1"/>
      </xdr:nvSpPr>
      <xdr:spPr>
        <a:xfrm>
          <a:off x="8450795" y="93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149635</xdr:rowOff>
    </xdr:from>
    <xdr:to>
      <xdr:col>41</xdr:col>
      <xdr:colOff>50800</xdr:colOff>
      <xdr:row>56</xdr:row>
      <xdr:rowOff>160850</xdr:rowOff>
    </xdr:to>
    <xdr:cxnSp macro="">
      <xdr:nvCxnSpPr>
        <xdr:cNvPr id="354" name="直線コネクタ 353"/>
        <xdr:cNvCxnSpPr/>
      </xdr:nvCxnSpPr>
      <xdr:spPr>
        <a:xfrm flipV="1">
          <a:off x="6972300" y="9750835"/>
          <a:ext cx="889000" cy="1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90364</xdr:rowOff>
    </xdr:from>
    <xdr:ext cx="599010" cy="259045"/>
    <xdr:sp macro="" textlink="">
      <xdr:nvSpPr>
        <xdr:cNvPr id="356" name="テキスト ボックス 355"/>
        <xdr:cNvSpPr txBox="1"/>
      </xdr:nvSpPr>
      <xdr:spPr>
        <a:xfrm>
          <a:off x="7561795" y="934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123913</xdr:rowOff>
    </xdr:from>
    <xdr:to>
      <xdr:col>36</xdr:col>
      <xdr:colOff>165100</xdr:colOff>
      <xdr:row>57</xdr:row>
      <xdr:rowOff>54063</xdr:rowOff>
    </xdr:to>
    <xdr:sp macro="" textlink="">
      <xdr:nvSpPr>
        <xdr:cNvPr id="357" name="フローチャート: 判断 356"/>
        <xdr:cNvSpPr/>
      </xdr:nvSpPr>
      <xdr:spPr>
        <a:xfrm>
          <a:off x="6921500" y="972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45190</xdr:rowOff>
    </xdr:from>
    <xdr:ext cx="534377" cy="259045"/>
    <xdr:sp macro="" textlink="">
      <xdr:nvSpPr>
        <xdr:cNvPr id="358" name="テキスト ボックス 357"/>
        <xdr:cNvSpPr txBox="1"/>
      </xdr:nvSpPr>
      <xdr:spPr>
        <a:xfrm>
          <a:off x="6705111" y="981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65286</xdr:rowOff>
    </xdr:from>
    <xdr:to>
      <xdr:col>55</xdr:col>
      <xdr:colOff>50800</xdr:colOff>
      <xdr:row>56</xdr:row>
      <xdr:rowOff>166886</xdr:rowOff>
    </xdr:to>
    <xdr:sp macro="" textlink="">
      <xdr:nvSpPr>
        <xdr:cNvPr id="364" name="楕円 363"/>
        <xdr:cNvSpPr/>
      </xdr:nvSpPr>
      <xdr:spPr>
        <a:xfrm>
          <a:off x="10426700" y="966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43713</xdr:rowOff>
    </xdr:from>
    <xdr:ext cx="534377" cy="259045"/>
    <xdr:sp macro="" textlink="">
      <xdr:nvSpPr>
        <xdr:cNvPr id="365" name="農林水産業費該当値テキスト"/>
        <xdr:cNvSpPr txBox="1"/>
      </xdr:nvSpPr>
      <xdr:spPr>
        <a:xfrm>
          <a:off x="10528300" y="964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72967</xdr:rowOff>
    </xdr:from>
    <xdr:to>
      <xdr:col>50</xdr:col>
      <xdr:colOff>165100</xdr:colOff>
      <xdr:row>57</xdr:row>
      <xdr:rowOff>3117</xdr:rowOff>
    </xdr:to>
    <xdr:sp macro="" textlink="">
      <xdr:nvSpPr>
        <xdr:cNvPr id="366" name="楕円 365"/>
        <xdr:cNvSpPr/>
      </xdr:nvSpPr>
      <xdr:spPr>
        <a:xfrm>
          <a:off x="9588500" y="967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165694</xdr:rowOff>
    </xdr:from>
    <xdr:ext cx="534377" cy="259045"/>
    <xdr:sp macro="" textlink="">
      <xdr:nvSpPr>
        <xdr:cNvPr id="367" name="テキスト ボックス 366"/>
        <xdr:cNvSpPr txBox="1"/>
      </xdr:nvSpPr>
      <xdr:spPr>
        <a:xfrm>
          <a:off x="9372111" y="976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73113</xdr:rowOff>
    </xdr:from>
    <xdr:to>
      <xdr:col>46</xdr:col>
      <xdr:colOff>38100</xdr:colOff>
      <xdr:row>57</xdr:row>
      <xdr:rowOff>3263</xdr:rowOff>
    </xdr:to>
    <xdr:sp macro="" textlink="">
      <xdr:nvSpPr>
        <xdr:cNvPr id="368" name="楕円 367"/>
        <xdr:cNvSpPr/>
      </xdr:nvSpPr>
      <xdr:spPr>
        <a:xfrm>
          <a:off x="8699500" y="967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165840</xdr:rowOff>
    </xdr:from>
    <xdr:ext cx="534377" cy="259045"/>
    <xdr:sp macro="" textlink="">
      <xdr:nvSpPr>
        <xdr:cNvPr id="369" name="テキスト ボックス 368"/>
        <xdr:cNvSpPr txBox="1"/>
      </xdr:nvSpPr>
      <xdr:spPr>
        <a:xfrm>
          <a:off x="8483111" y="976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98835</xdr:rowOff>
    </xdr:from>
    <xdr:to>
      <xdr:col>41</xdr:col>
      <xdr:colOff>101600</xdr:colOff>
      <xdr:row>57</xdr:row>
      <xdr:rowOff>28985</xdr:rowOff>
    </xdr:to>
    <xdr:sp macro="" textlink="">
      <xdr:nvSpPr>
        <xdr:cNvPr id="370" name="楕円 369"/>
        <xdr:cNvSpPr/>
      </xdr:nvSpPr>
      <xdr:spPr>
        <a:xfrm>
          <a:off x="7810500" y="970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20112</xdr:rowOff>
    </xdr:from>
    <xdr:ext cx="534377" cy="259045"/>
    <xdr:sp macro="" textlink="">
      <xdr:nvSpPr>
        <xdr:cNvPr id="371" name="テキスト ボックス 370"/>
        <xdr:cNvSpPr txBox="1"/>
      </xdr:nvSpPr>
      <xdr:spPr>
        <a:xfrm>
          <a:off x="7594111" y="979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110050</xdr:rowOff>
    </xdr:from>
    <xdr:to>
      <xdr:col>36</xdr:col>
      <xdr:colOff>165100</xdr:colOff>
      <xdr:row>57</xdr:row>
      <xdr:rowOff>40200</xdr:rowOff>
    </xdr:to>
    <xdr:sp macro="" textlink="">
      <xdr:nvSpPr>
        <xdr:cNvPr id="372" name="楕円 371"/>
        <xdr:cNvSpPr/>
      </xdr:nvSpPr>
      <xdr:spPr>
        <a:xfrm>
          <a:off x="6921500" y="971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56727</xdr:rowOff>
    </xdr:from>
    <xdr:ext cx="534377" cy="259045"/>
    <xdr:sp macro="" textlink="">
      <xdr:nvSpPr>
        <xdr:cNvPr id="373" name="テキスト ボックス 372"/>
        <xdr:cNvSpPr txBox="1"/>
      </xdr:nvSpPr>
      <xdr:spPr>
        <a:xfrm>
          <a:off x="6705111" y="948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73557</xdr:rowOff>
    </xdr:from>
    <xdr:to>
      <xdr:col>55</xdr:col>
      <xdr:colOff>0</xdr:colOff>
      <xdr:row>78</xdr:row>
      <xdr:rowOff>86409</xdr:rowOff>
    </xdr:to>
    <xdr:cxnSp macro="">
      <xdr:nvCxnSpPr>
        <xdr:cNvPr id="400" name="直線コネクタ 399"/>
        <xdr:cNvCxnSpPr/>
      </xdr:nvCxnSpPr>
      <xdr:spPr>
        <a:xfrm>
          <a:off x="9639300" y="13446657"/>
          <a:ext cx="838200" cy="1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83225</xdr:rowOff>
    </xdr:from>
    <xdr:ext cx="534377" cy="259045"/>
    <xdr:sp macro="" textlink="">
      <xdr:nvSpPr>
        <xdr:cNvPr id="401" name="商工費平均値テキスト"/>
        <xdr:cNvSpPr txBox="1"/>
      </xdr:nvSpPr>
      <xdr:spPr>
        <a:xfrm>
          <a:off x="10528300" y="1311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70955</xdr:rowOff>
    </xdr:from>
    <xdr:to>
      <xdr:col>50</xdr:col>
      <xdr:colOff>114300</xdr:colOff>
      <xdr:row>78</xdr:row>
      <xdr:rowOff>73557</xdr:rowOff>
    </xdr:to>
    <xdr:cxnSp macro="">
      <xdr:nvCxnSpPr>
        <xdr:cNvPr id="403" name="直線コネクタ 402"/>
        <xdr:cNvCxnSpPr/>
      </xdr:nvCxnSpPr>
      <xdr:spPr>
        <a:xfrm>
          <a:off x="8750300" y="13444055"/>
          <a:ext cx="889000" cy="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160259</xdr:rowOff>
    </xdr:from>
    <xdr:ext cx="534377" cy="259045"/>
    <xdr:sp macro="" textlink="">
      <xdr:nvSpPr>
        <xdr:cNvPr id="405" name="テキスト ボックス 404"/>
        <xdr:cNvSpPr txBox="1"/>
      </xdr:nvSpPr>
      <xdr:spPr>
        <a:xfrm>
          <a:off x="9372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54290</xdr:rowOff>
    </xdr:from>
    <xdr:to>
      <xdr:col>45</xdr:col>
      <xdr:colOff>177800</xdr:colOff>
      <xdr:row>78</xdr:row>
      <xdr:rowOff>70955</xdr:rowOff>
    </xdr:to>
    <xdr:cxnSp macro="">
      <xdr:nvCxnSpPr>
        <xdr:cNvPr id="406" name="直線コネクタ 405"/>
        <xdr:cNvCxnSpPr/>
      </xdr:nvCxnSpPr>
      <xdr:spPr>
        <a:xfrm>
          <a:off x="7861300" y="13427390"/>
          <a:ext cx="889000" cy="1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12242</xdr:rowOff>
    </xdr:from>
    <xdr:ext cx="534377" cy="259045"/>
    <xdr:sp macro="" textlink="">
      <xdr:nvSpPr>
        <xdr:cNvPr id="408" name="テキスト ボックス 407"/>
        <xdr:cNvSpPr txBox="1"/>
      </xdr:nvSpPr>
      <xdr:spPr>
        <a:xfrm>
          <a:off x="8483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54290</xdr:rowOff>
    </xdr:from>
    <xdr:to>
      <xdr:col>41</xdr:col>
      <xdr:colOff>50800</xdr:colOff>
      <xdr:row>78</xdr:row>
      <xdr:rowOff>104546</xdr:rowOff>
    </xdr:to>
    <xdr:cxnSp macro="">
      <xdr:nvCxnSpPr>
        <xdr:cNvPr id="409" name="直線コネクタ 408"/>
        <xdr:cNvCxnSpPr/>
      </xdr:nvCxnSpPr>
      <xdr:spPr>
        <a:xfrm flipV="1">
          <a:off x="6972300" y="13427390"/>
          <a:ext cx="889000" cy="5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164028</xdr:rowOff>
    </xdr:from>
    <xdr:ext cx="534377" cy="259045"/>
    <xdr:sp macro="" textlink="">
      <xdr:nvSpPr>
        <xdr:cNvPr id="411" name="テキスト ボックス 410"/>
        <xdr:cNvSpPr txBox="1"/>
      </xdr:nvSpPr>
      <xdr:spPr>
        <a:xfrm>
          <a:off x="7594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133308</xdr:rowOff>
    </xdr:from>
    <xdr:to>
      <xdr:col>36</xdr:col>
      <xdr:colOff>165100</xdr:colOff>
      <xdr:row>78</xdr:row>
      <xdr:rowOff>63458</xdr:rowOff>
    </xdr:to>
    <xdr:sp macro="" textlink="">
      <xdr:nvSpPr>
        <xdr:cNvPr id="412" name="フローチャート: 判断 411"/>
        <xdr:cNvSpPr/>
      </xdr:nvSpPr>
      <xdr:spPr>
        <a:xfrm>
          <a:off x="6921500" y="1333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79985</xdr:rowOff>
    </xdr:from>
    <xdr:ext cx="534377" cy="259045"/>
    <xdr:sp macro="" textlink="">
      <xdr:nvSpPr>
        <xdr:cNvPr id="413" name="テキスト ボックス 412"/>
        <xdr:cNvSpPr txBox="1"/>
      </xdr:nvSpPr>
      <xdr:spPr>
        <a:xfrm>
          <a:off x="6705111" y="1311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35609</xdr:rowOff>
    </xdr:from>
    <xdr:to>
      <xdr:col>55</xdr:col>
      <xdr:colOff>50800</xdr:colOff>
      <xdr:row>78</xdr:row>
      <xdr:rowOff>137209</xdr:rowOff>
    </xdr:to>
    <xdr:sp macro="" textlink="">
      <xdr:nvSpPr>
        <xdr:cNvPr id="419" name="楕円 418"/>
        <xdr:cNvSpPr/>
      </xdr:nvSpPr>
      <xdr:spPr>
        <a:xfrm>
          <a:off x="10426700" y="1340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121986</xdr:rowOff>
    </xdr:from>
    <xdr:ext cx="534377" cy="259045"/>
    <xdr:sp macro="" textlink="">
      <xdr:nvSpPr>
        <xdr:cNvPr id="420" name="商工費該当値テキスト"/>
        <xdr:cNvSpPr txBox="1"/>
      </xdr:nvSpPr>
      <xdr:spPr>
        <a:xfrm>
          <a:off x="10528300" y="1332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22757</xdr:rowOff>
    </xdr:from>
    <xdr:to>
      <xdr:col>50</xdr:col>
      <xdr:colOff>165100</xdr:colOff>
      <xdr:row>78</xdr:row>
      <xdr:rowOff>124357</xdr:rowOff>
    </xdr:to>
    <xdr:sp macro="" textlink="">
      <xdr:nvSpPr>
        <xdr:cNvPr id="421" name="楕円 420"/>
        <xdr:cNvSpPr/>
      </xdr:nvSpPr>
      <xdr:spPr>
        <a:xfrm>
          <a:off x="9588500" y="13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115484</xdr:rowOff>
    </xdr:from>
    <xdr:ext cx="534377" cy="259045"/>
    <xdr:sp macro="" textlink="">
      <xdr:nvSpPr>
        <xdr:cNvPr id="422" name="テキスト ボックス 421"/>
        <xdr:cNvSpPr txBox="1"/>
      </xdr:nvSpPr>
      <xdr:spPr>
        <a:xfrm>
          <a:off x="9372111" y="1348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20155</xdr:rowOff>
    </xdr:from>
    <xdr:to>
      <xdr:col>46</xdr:col>
      <xdr:colOff>38100</xdr:colOff>
      <xdr:row>78</xdr:row>
      <xdr:rowOff>121755</xdr:rowOff>
    </xdr:to>
    <xdr:sp macro="" textlink="">
      <xdr:nvSpPr>
        <xdr:cNvPr id="423" name="楕円 422"/>
        <xdr:cNvSpPr/>
      </xdr:nvSpPr>
      <xdr:spPr>
        <a:xfrm>
          <a:off x="8699500" y="1339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112882</xdr:rowOff>
    </xdr:from>
    <xdr:ext cx="534377" cy="259045"/>
    <xdr:sp macro="" textlink="">
      <xdr:nvSpPr>
        <xdr:cNvPr id="424" name="テキスト ボックス 423"/>
        <xdr:cNvSpPr txBox="1"/>
      </xdr:nvSpPr>
      <xdr:spPr>
        <a:xfrm>
          <a:off x="8483111" y="1348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3490</xdr:rowOff>
    </xdr:from>
    <xdr:to>
      <xdr:col>41</xdr:col>
      <xdr:colOff>101600</xdr:colOff>
      <xdr:row>78</xdr:row>
      <xdr:rowOff>105090</xdr:rowOff>
    </xdr:to>
    <xdr:sp macro="" textlink="">
      <xdr:nvSpPr>
        <xdr:cNvPr id="425" name="楕円 424"/>
        <xdr:cNvSpPr/>
      </xdr:nvSpPr>
      <xdr:spPr>
        <a:xfrm>
          <a:off x="7810500" y="1337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96217</xdr:rowOff>
    </xdr:from>
    <xdr:ext cx="534377" cy="259045"/>
    <xdr:sp macro="" textlink="">
      <xdr:nvSpPr>
        <xdr:cNvPr id="426" name="テキスト ボックス 425"/>
        <xdr:cNvSpPr txBox="1"/>
      </xdr:nvSpPr>
      <xdr:spPr>
        <a:xfrm>
          <a:off x="7594111" y="1346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53746</xdr:rowOff>
    </xdr:from>
    <xdr:to>
      <xdr:col>36</xdr:col>
      <xdr:colOff>165100</xdr:colOff>
      <xdr:row>78</xdr:row>
      <xdr:rowOff>155346</xdr:rowOff>
    </xdr:to>
    <xdr:sp macro="" textlink="">
      <xdr:nvSpPr>
        <xdr:cNvPr id="427" name="楕円 426"/>
        <xdr:cNvSpPr/>
      </xdr:nvSpPr>
      <xdr:spPr>
        <a:xfrm>
          <a:off x="6921500" y="1342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146473</xdr:rowOff>
    </xdr:from>
    <xdr:ext cx="469744" cy="259045"/>
    <xdr:sp macro="" textlink="">
      <xdr:nvSpPr>
        <xdr:cNvPr id="428" name="テキスト ボックス 427"/>
        <xdr:cNvSpPr txBox="1"/>
      </xdr:nvSpPr>
      <xdr:spPr>
        <a:xfrm>
          <a:off x="6737428" y="1351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113077</xdr:rowOff>
    </xdr:from>
    <xdr:to>
      <xdr:col>55</xdr:col>
      <xdr:colOff>0</xdr:colOff>
      <xdr:row>97</xdr:row>
      <xdr:rowOff>142763</xdr:rowOff>
    </xdr:to>
    <xdr:cxnSp macro="">
      <xdr:nvCxnSpPr>
        <xdr:cNvPr id="455" name="直線コネクタ 454"/>
        <xdr:cNvCxnSpPr/>
      </xdr:nvCxnSpPr>
      <xdr:spPr>
        <a:xfrm>
          <a:off x="9639300" y="16743727"/>
          <a:ext cx="838200" cy="2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109673</xdr:rowOff>
    </xdr:from>
    <xdr:ext cx="599010" cy="259045"/>
    <xdr:sp macro="" textlink="">
      <xdr:nvSpPr>
        <xdr:cNvPr id="456" name="土木費平均値テキスト"/>
        <xdr:cNvSpPr txBox="1"/>
      </xdr:nvSpPr>
      <xdr:spPr>
        <a:xfrm>
          <a:off x="10528300" y="1622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84955</xdr:rowOff>
    </xdr:from>
    <xdr:to>
      <xdr:col>50</xdr:col>
      <xdr:colOff>114300</xdr:colOff>
      <xdr:row>97</xdr:row>
      <xdr:rowOff>113077</xdr:rowOff>
    </xdr:to>
    <xdr:cxnSp macro="">
      <xdr:nvCxnSpPr>
        <xdr:cNvPr id="458" name="直線コネクタ 457"/>
        <xdr:cNvCxnSpPr/>
      </xdr:nvCxnSpPr>
      <xdr:spPr>
        <a:xfrm>
          <a:off x="8750300" y="16715605"/>
          <a:ext cx="889000" cy="2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53984</xdr:rowOff>
    </xdr:from>
    <xdr:ext cx="599010" cy="259045"/>
    <xdr:sp macro="" textlink="">
      <xdr:nvSpPr>
        <xdr:cNvPr id="460" name="テキスト ボックス 459"/>
        <xdr:cNvSpPr txBox="1"/>
      </xdr:nvSpPr>
      <xdr:spPr>
        <a:xfrm>
          <a:off x="9339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142494</xdr:rowOff>
    </xdr:from>
    <xdr:to>
      <xdr:col>45</xdr:col>
      <xdr:colOff>177800</xdr:colOff>
      <xdr:row>97</xdr:row>
      <xdr:rowOff>84955</xdr:rowOff>
    </xdr:to>
    <xdr:cxnSp macro="">
      <xdr:nvCxnSpPr>
        <xdr:cNvPr id="461" name="直線コネクタ 460"/>
        <xdr:cNvCxnSpPr/>
      </xdr:nvCxnSpPr>
      <xdr:spPr>
        <a:xfrm>
          <a:off x="7861300" y="16601694"/>
          <a:ext cx="889000" cy="11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69794</xdr:rowOff>
    </xdr:from>
    <xdr:ext cx="599010" cy="259045"/>
    <xdr:sp macro="" textlink="">
      <xdr:nvSpPr>
        <xdr:cNvPr id="463" name="テキスト ボックス 462"/>
        <xdr:cNvSpPr txBox="1"/>
      </xdr:nvSpPr>
      <xdr:spPr>
        <a:xfrm>
          <a:off x="8450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142494</xdr:rowOff>
    </xdr:from>
    <xdr:to>
      <xdr:col>41</xdr:col>
      <xdr:colOff>50800</xdr:colOff>
      <xdr:row>97</xdr:row>
      <xdr:rowOff>41022</xdr:rowOff>
    </xdr:to>
    <xdr:cxnSp macro="">
      <xdr:nvCxnSpPr>
        <xdr:cNvPr id="464" name="直線コネクタ 463"/>
        <xdr:cNvCxnSpPr/>
      </xdr:nvCxnSpPr>
      <xdr:spPr>
        <a:xfrm flipV="1">
          <a:off x="6972300" y="16601694"/>
          <a:ext cx="889000" cy="6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93431</xdr:rowOff>
    </xdr:from>
    <xdr:ext cx="534377" cy="259045"/>
    <xdr:sp macro="" textlink="">
      <xdr:nvSpPr>
        <xdr:cNvPr id="466" name="テキスト ボックス 465"/>
        <xdr:cNvSpPr txBox="1"/>
      </xdr:nvSpPr>
      <xdr:spPr>
        <a:xfrm>
          <a:off x="7594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71256</xdr:rowOff>
    </xdr:from>
    <xdr:to>
      <xdr:col>36</xdr:col>
      <xdr:colOff>165100</xdr:colOff>
      <xdr:row>97</xdr:row>
      <xdr:rowOff>1406</xdr:rowOff>
    </xdr:to>
    <xdr:sp macro="" textlink="">
      <xdr:nvSpPr>
        <xdr:cNvPr id="467" name="フローチャート: 判断 466"/>
        <xdr:cNvSpPr/>
      </xdr:nvSpPr>
      <xdr:spPr>
        <a:xfrm>
          <a:off x="6921500" y="1653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17933</xdr:rowOff>
    </xdr:from>
    <xdr:ext cx="534377" cy="259045"/>
    <xdr:sp macro="" textlink="">
      <xdr:nvSpPr>
        <xdr:cNvPr id="468" name="テキスト ボックス 467"/>
        <xdr:cNvSpPr txBox="1"/>
      </xdr:nvSpPr>
      <xdr:spPr>
        <a:xfrm>
          <a:off x="6705111" y="1630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91963</xdr:rowOff>
    </xdr:from>
    <xdr:to>
      <xdr:col>55</xdr:col>
      <xdr:colOff>50800</xdr:colOff>
      <xdr:row>98</xdr:row>
      <xdr:rowOff>22113</xdr:rowOff>
    </xdr:to>
    <xdr:sp macro="" textlink="">
      <xdr:nvSpPr>
        <xdr:cNvPr id="474" name="楕円 473"/>
        <xdr:cNvSpPr/>
      </xdr:nvSpPr>
      <xdr:spPr>
        <a:xfrm>
          <a:off x="10426700" y="1672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6890</xdr:rowOff>
    </xdr:from>
    <xdr:ext cx="534377" cy="259045"/>
    <xdr:sp macro="" textlink="">
      <xdr:nvSpPr>
        <xdr:cNvPr id="475" name="土木費該当値テキスト"/>
        <xdr:cNvSpPr txBox="1"/>
      </xdr:nvSpPr>
      <xdr:spPr>
        <a:xfrm>
          <a:off x="10528300" y="1663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62277</xdr:rowOff>
    </xdr:from>
    <xdr:to>
      <xdr:col>50</xdr:col>
      <xdr:colOff>165100</xdr:colOff>
      <xdr:row>97</xdr:row>
      <xdr:rowOff>163877</xdr:rowOff>
    </xdr:to>
    <xdr:sp macro="" textlink="">
      <xdr:nvSpPr>
        <xdr:cNvPr id="476" name="楕円 475"/>
        <xdr:cNvSpPr/>
      </xdr:nvSpPr>
      <xdr:spPr>
        <a:xfrm>
          <a:off x="9588500" y="1669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155004</xdr:rowOff>
    </xdr:from>
    <xdr:ext cx="534377" cy="259045"/>
    <xdr:sp macro="" textlink="">
      <xdr:nvSpPr>
        <xdr:cNvPr id="477" name="テキスト ボックス 476"/>
        <xdr:cNvSpPr txBox="1"/>
      </xdr:nvSpPr>
      <xdr:spPr>
        <a:xfrm>
          <a:off x="9372111" y="1678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34155</xdr:rowOff>
    </xdr:from>
    <xdr:to>
      <xdr:col>46</xdr:col>
      <xdr:colOff>38100</xdr:colOff>
      <xdr:row>97</xdr:row>
      <xdr:rowOff>135755</xdr:rowOff>
    </xdr:to>
    <xdr:sp macro="" textlink="">
      <xdr:nvSpPr>
        <xdr:cNvPr id="478" name="楕円 477"/>
        <xdr:cNvSpPr/>
      </xdr:nvSpPr>
      <xdr:spPr>
        <a:xfrm>
          <a:off x="8699500" y="1666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126882</xdr:rowOff>
    </xdr:from>
    <xdr:ext cx="534377" cy="259045"/>
    <xdr:sp macro="" textlink="">
      <xdr:nvSpPr>
        <xdr:cNvPr id="479" name="テキスト ボックス 478"/>
        <xdr:cNvSpPr txBox="1"/>
      </xdr:nvSpPr>
      <xdr:spPr>
        <a:xfrm>
          <a:off x="8483111" y="1675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91694</xdr:rowOff>
    </xdr:from>
    <xdr:to>
      <xdr:col>41</xdr:col>
      <xdr:colOff>101600</xdr:colOff>
      <xdr:row>97</xdr:row>
      <xdr:rowOff>21844</xdr:rowOff>
    </xdr:to>
    <xdr:sp macro="" textlink="">
      <xdr:nvSpPr>
        <xdr:cNvPr id="480" name="楕円 479"/>
        <xdr:cNvSpPr/>
      </xdr:nvSpPr>
      <xdr:spPr>
        <a:xfrm>
          <a:off x="7810500" y="1655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12971</xdr:rowOff>
    </xdr:from>
    <xdr:ext cx="534377" cy="259045"/>
    <xdr:sp macro="" textlink="">
      <xdr:nvSpPr>
        <xdr:cNvPr id="481" name="テキスト ボックス 480"/>
        <xdr:cNvSpPr txBox="1"/>
      </xdr:nvSpPr>
      <xdr:spPr>
        <a:xfrm>
          <a:off x="7594111" y="1664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161672</xdr:rowOff>
    </xdr:from>
    <xdr:to>
      <xdr:col>36</xdr:col>
      <xdr:colOff>165100</xdr:colOff>
      <xdr:row>97</xdr:row>
      <xdr:rowOff>91822</xdr:rowOff>
    </xdr:to>
    <xdr:sp macro="" textlink="">
      <xdr:nvSpPr>
        <xdr:cNvPr id="482" name="楕円 481"/>
        <xdr:cNvSpPr/>
      </xdr:nvSpPr>
      <xdr:spPr>
        <a:xfrm>
          <a:off x="6921500" y="1662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82949</xdr:rowOff>
    </xdr:from>
    <xdr:ext cx="534377" cy="259045"/>
    <xdr:sp macro="" textlink="">
      <xdr:nvSpPr>
        <xdr:cNvPr id="483" name="テキスト ボックス 482"/>
        <xdr:cNvSpPr txBox="1"/>
      </xdr:nvSpPr>
      <xdr:spPr>
        <a:xfrm>
          <a:off x="6705111" y="1671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5" name="テキスト ボックス 49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3" name="テキスト ボックス 50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45466</xdr:rowOff>
    </xdr:from>
    <xdr:to>
      <xdr:col>85</xdr:col>
      <xdr:colOff>126364</xdr:colOff>
      <xdr:row>37</xdr:row>
      <xdr:rowOff>101956</xdr:rowOff>
    </xdr:to>
    <xdr:cxnSp macro="">
      <xdr:nvCxnSpPr>
        <xdr:cNvPr id="507" name="直線コネクタ 506"/>
        <xdr:cNvCxnSpPr/>
      </xdr:nvCxnSpPr>
      <xdr:spPr>
        <a:xfrm flipV="1">
          <a:off x="16317595" y="5188966"/>
          <a:ext cx="1269" cy="1256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105783</xdr:rowOff>
    </xdr:from>
    <xdr:ext cx="534377" cy="259045"/>
    <xdr:sp macro="" textlink="">
      <xdr:nvSpPr>
        <xdr:cNvPr id="508" name="消防費最小値テキスト"/>
        <xdr:cNvSpPr txBox="1"/>
      </xdr:nvSpPr>
      <xdr:spPr>
        <a:xfrm>
          <a:off x="16370300" y="644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101956</xdr:rowOff>
    </xdr:from>
    <xdr:to>
      <xdr:col>86</xdr:col>
      <xdr:colOff>25400</xdr:colOff>
      <xdr:row>37</xdr:row>
      <xdr:rowOff>101956</xdr:rowOff>
    </xdr:to>
    <xdr:cxnSp macro="">
      <xdr:nvCxnSpPr>
        <xdr:cNvPr id="509" name="直線コネクタ 508"/>
        <xdr:cNvCxnSpPr/>
      </xdr:nvCxnSpPr>
      <xdr:spPr>
        <a:xfrm>
          <a:off x="16230600" y="644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163593</xdr:rowOff>
    </xdr:from>
    <xdr:ext cx="599010" cy="259045"/>
    <xdr:sp macro="" textlink="">
      <xdr:nvSpPr>
        <xdr:cNvPr id="510" name="消防費最大値テキスト"/>
        <xdr:cNvSpPr txBox="1"/>
      </xdr:nvSpPr>
      <xdr:spPr>
        <a:xfrm>
          <a:off x="16370300" y="4964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45466</xdr:rowOff>
    </xdr:from>
    <xdr:to>
      <xdr:col>86</xdr:col>
      <xdr:colOff>25400</xdr:colOff>
      <xdr:row>30</xdr:row>
      <xdr:rowOff>45466</xdr:rowOff>
    </xdr:to>
    <xdr:cxnSp macro="">
      <xdr:nvCxnSpPr>
        <xdr:cNvPr id="511" name="直線コネクタ 510"/>
        <xdr:cNvCxnSpPr/>
      </xdr:nvCxnSpPr>
      <xdr:spPr>
        <a:xfrm>
          <a:off x="16230600" y="518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75921</xdr:rowOff>
    </xdr:from>
    <xdr:to>
      <xdr:col>85</xdr:col>
      <xdr:colOff>127000</xdr:colOff>
      <xdr:row>34</xdr:row>
      <xdr:rowOff>153822</xdr:rowOff>
    </xdr:to>
    <xdr:cxnSp macro="">
      <xdr:nvCxnSpPr>
        <xdr:cNvPr id="512" name="直線コネクタ 511"/>
        <xdr:cNvCxnSpPr/>
      </xdr:nvCxnSpPr>
      <xdr:spPr>
        <a:xfrm>
          <a:off x="15481300" y="5905221"/>
          <a:ext cx="838200" cy="7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56545</xdr:rowOff>
    </xdr:from>
    <xdr:ext cx="534377" cy="259045"/>
    <xdr:sp macro="" textlink="">
      <xdr:nvSpPr>
        <xdr:cNvPr id="513" name="消防費平均値テキスト"/>
        <xdr:cNvSpPr txBox="1"/>
      </xdr:nvSpPr>
      <xdr:spPr>
        <a:xfrm>
          <a:off x="16370300" y="6057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78118</xdr:rowOff>
    </xdr:from>
    <xdr:to>
      <xdr:col>85</xdr:col>
      <xdr:colOff>177800</xdr:colOff>
      <xdr:row>36</xdr:row>
      <xdr:rowOff>8268</xdr:rowOff>
    </xdr:to>
    <xdr:sp macro="" textlink="">
      <xdr:nvSpPr>
        <xdr:cNvPr id="514" name="フローチャート: 判断 513"/>
        <xdr:cNvSpPr/>
      </xdr:nvSpPr>
      <xdr:spPr>
        <a:xfrm>
          <a:off x="16268700" y="607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29</xdr:row>
      <xdr:rowOff>136423</xdr:rowOff>
    </xdr:from>
    <xdr:to>
      <xdr:col>81</xdr:col>
      <xdr:colOff>50800</xdr:colOff>
      <xdr:row>34</xdr:row>
      <xdr:rowOff>75921</xdr:rowOff>
    </xdr:to>
    <xdr:cxnSp macro="">
      <xdr:nvCxnSpPr>
        <xdr:cNvPr id="515" name="直線コネクタ 514"/>
        <xdr:cNvCxnSpPr/>
      </xdr:nvCxnSpPr>
      <xdr:spPr>
        <a:xfrm>
          <a:off x="14592300" y="5108473"/>
          <a:ext cx="889000" cy="79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97879</xdr:rowOff>
    </xdr:from>
    <xdr:to>
      <xdr:col>81</xdr:col>
      <xdr:colOff>101600</xdr:colOff>
      <xdr:row>36</xdr:row>
      <xdr:rowOff>28029</xdr:rowOff>
    </xdr:to>
    <xdr:sp macro="" textlink="">
      <xdr:nvSpPr>
        <xdr:cNvPr id="516" name="フローチャート: 判断 515"/>
        <xdr:cNvSpPr/>
      </xdr:nvSpPr>
      <xdr:spPr>
        <a:xfrm>
          <a:off x="15430500" y="609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19156</xdr:rowOff>
    </xdr:from>
    <xdr:ext cx="534377" cy="259045"/>
    <xdr:sp macro="" textlink="">
      <xdr:nvSpPr>
        <xdr:cNvPr id="517" name="テキスト ボックス 516"/>
        <xdr:cNvSpPr txBox="1"/>
      </xdr:nvSpPr>
      <xdr:spPr>
        <a:xfrm>
          <a:off x="15214111" y="619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29</xdr:row>
      <xdr:rowOff>136423</xdr:rowOff>
    </xdr:from>
    <xdr:to>
      <xdr:col>76</xdr:col>
      <xdr:colOff>114300</xdr:colOff>
      <xdr:row>35</xdr:row>
      <xdr:rowOff>37274</xdr:rowOff>
    </xdr:to>
    <xdr:cxnSp macro="">
      <xdr:nvCxnSpPr>
        <xdr:cNvPr id="518" name="直線コネクタ 517"/>
        <xdr:cNvCxnSpPr/>
      </xdr:nvCxnSpPr>
      <xdr:spPr>
        <a:xfrm flipV="1">
          <a:off x="13703300" y="5108473"/>
          <a:ext cx="889000" cy="92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65646</xdr:rowOff>
    </xdr:from>
    <xdr:to>
      <xdr:col>76</xdr:col>
      <xdr:colOff>165100</xdr:colOff>
      <xdr:row>35</xdr:row>
      <xdr:rowOff>167246</xdr:rowOff>
    </xdr:to>
    <xdr:sp macro="" textlink="">
      <xdr:nvSpPr>
        <xdr:cNvPr id="519" name="フローチャート: 判断 518"/>
        <xdr:cNvSpPr/>
      </xdr:nvSpPr>
      <xdr:spPr>
        <a:xfrm>
          <a:off x="14541500" y="606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158373</xdr:rowOff>
    </xdr:from>
    <xdr:ext cx="534377" cy="259045"/>
    <xdr:sp macro="" textlink="">
      <xdr:nvSpPr>
        <xdr:cNvPr id="520" name="テキスト ボックス 519"/>
        <xdr:cNvSpPr txBox="1"/>
      </xdr:nvSpPr>
      <xdr:spPr>
        <a:xfrm>
          <a:off x="14325111" y="615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37274</xdr:rowOff>
    </xdr:from>
    <xdr:to>
      <xdr:col>71</xdr:col>
      <xdr:colOff>177800</xdr:colOff>
      <xdr:row>35</xdr:row>
      <xdr:rowOff>157035</xdr:rowOff>
    </xdr:to>
    <xdr:cxnSp macro="">
      <xdr:nvCxnSpPr>
        <xdr:cNvPr id="521" name="直線コネクタ 520"/>
        <xdr:cNvCxnSpPr/>
      </xdr:nvCxnSpPr>
      <xdr:spPr>
        <a:xfrm flipV="1">
          <a:off x="12814300" y="6038024"/>
          <a:ext cx="889000" cy="11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16104</xdr:rowOff>
    </xdr:from>
    <xdr:to>
      <xdr:col>72</xdr:col>
      <xdr:colOff>38100</xdr:colOff>
      <xdr:row>35</xdr:row>
      <xdr:rowOff>117704</xdr:rowOff>
    </xdr:to>
    <xdr:sp macro="" textlink="">
      <xdr:nvSpPr>
        <xdr:cNvPr id="522" name="フローチャート: 判断 521"/>
        <xdr:cNvSpPr/>
      </xdr:nvSpPr>
      <xdr:spPr>
        <a:xfrm>
          <a:off x="13652500" y="60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108831</xdr:rowOff>
    </xdr:from>
    <xdr:ext cx="534377" cy="259045"/>
    <xdr:sp macro="" textlink="">
      <xdr:nvSpPr>
        <xdr:cNvPr id="523" name="テキスト ボックス 522"/>
        <xdr:cNvSpPr txBox="1"/>
      </xdr:nvSpPr>
      <xdr:spPr>
        <a:xfrm>
          <a:off x="13436111" y="610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29197</xdr:rowOff>
    </xdr:from>
    <xdr:to>
      <xdr:col>67</xdr:col>
      <xdr:colOff>101600</xdr:colOff>
      <xdr:row>36</xdr:row>
      <xdr:rowOff>130797</xdr:rowOff>
    </xdr:to>
    <xdr:sp macro="" textlink="">
      <xdr:nvSpPr>
        <xdr:cNvPr id="524" name="フローチャート: 判断 523"/>
        <xdr:cNvSpPr/>
      </xdr:nvSpPr>
      <xdr:spPr>
        <a:xfrm>
          <a:off x="12763500" y="620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121924</xdr:rowOff>
    </xdr:from>
    <xdr:ext cx="534377" cy="259045"/>
    <xdr:sp macro="" textlink="">
      <xdr:nvSpPr>
        <xdr:cNvPr id="525" name="テキスト ボックス 524"/>
        <xdr:cNvSpPr txBox="1"/>
      </xdr:nvSpPr>
      <xdr:spPr>
        <a:xfrm>
          <a:off x="12547111" y="629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103022</xdr:rowOff>
    </xdr:from>
    <xdr:to>
      <xdr:col>85</xdr:col>
      <xdr:colOff>177800</xdr:colOff>
      <xdr:row>35</xdr:row>
      <xdr:rowOff>33172</xdr:rowOff>
    </xdr:to>
    <xdr:sp macro="" textlink="">
      <xdr:nvSpPr>
        <xdr:cNvPr id="531" name="楕円 530"/>
        <xdr:cNvSpPr/>
      </xdr:nvSpPr>
      <xdr:spPr>
        <a:xfrm>
          <a:off x="16268700" y="593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125899</xdr:rowOff>
    </xdr:from>
    <xdr:ext cx="534377" cy="259045"/>
    <xdr:sp macro="" textlink="">
      <xdr:nvSpPr>
        <xdr:cNvPr id="532" name="消防費該当値テキスト"/>
        <xdr:cNvSpPr txBox="1"/>
      </xdr:nvSpPr>
      <xdr:spPr>
        <a:xfrm>
          <a:off x="16370300" y="578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25121</xdr:rowOff>
    </xdr:from>
    <xdr:to>
      <xdr:col>81</xdr:col>
      <xdr:colOff>101600</xdr:colOff>
      <xdr:row>34</xdr:row>
      <xdr:rowOff>126721</xdr:rowOff>
    </xdr:to>
    <xdr:sp macro="" textlink="">
      <xdr:nvSpPr>
        <xdr:cNvPr id="533" name="楕円 532"/>
        <xdr:cNvSpPr/>
      </xdr:nvSpPr>
      <xdr:spPr>
        <a:xfrm>
          <a:off x="15430500" y="585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143248</xdr:rowOff>
    </xdr:from>
    <xdr:ext cx="534377" cy="259045"/>
    <xdr:sp macro="" textlink="">
      <xdr:nvSpPr>
        <xdr:cNvPr id="534" name="テキスト ボックス 533"/>
        <xdr:cNvSpPr txBox="1"/>
      </xdr:nvSpPr>
      <xdr:spPr>
        <a:xfrm>
          <a:off x="15214111" y="562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29</xdr:row>
      <xdr:rowOff>85623</xdr:rowOff>
    </xdr:from>
    <xdr:to>
      <xdr:col>76</xdr:col>
      <xdr:colOff>165100</xdr:colOff>
      <xdr:row>30</xdr:row>
      <xdr:rowOff>15773</xdr:rowOff>
    </xdr:to>
    <xdr:sp macro="" textlink="">
      <xdr:nvSpPr>
        <xdr:cNvPr id="535" name="楕円 534"/>
        <xdr:cNvSpPr/>
      </xdr:nvSpPr>
      <xdr:spPr>
        <a:xfrm>
          <a:off x="14541500" y="505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28</xdr:row>
      <xdr:rowOff>32300</xdr:rowOff>
    </xdr:from>
    <xdr:ext cx="599010" cy="259045"/>
    <xdr:sp macro="" textlink="">
      <xdr:nvSpPr>
        <xdr:cNvPr id="536" name="テキスト ボックス 535"/>
        <xdr:cNvSpPr txBox="1"/>
      </xdr:nvSpPr>
      <xdr:spPr>
        <a:xfrm>
          <a:off x="14292795" y="4832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157924</xdr:rowOff>
    </xdr:from>
    <xdr:to>
      <xdr:col>72</xdr:col>
      <xdr:colOff>38100</xdr:colOff>
      <xdr:row>35</xdr:row>
      <xdr:rowOff>88074</xdr:rowOff>
    </xdr:to>
    <xdr:sp macro="" textlink="">
      <xdr:nvSpPr>
        <xdr:cNvPr id="537" name="楕円 536"/>
        <xdr:cNvSpPr/>
      </xdr:nvSpPr>
      <xdr:spPr>
        <a:xfrm>
          <a:off x="13652500" y="598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104601</xdr:rowOff>
    </xdr:from>
    <xdr:ext cx="534377" cy="259045"/>
    <xdr:sp macro="" textlink="">
      <xdr:nvSpPr>
        <xdr:cNvPr id="538" name="テキスト ボックス 537"/>
        <xdr:cNvSpPr txBox="1"/>
      </xdr:nvSpPr>
      <xdr:spPr>
        <a:xfrm>
          <a:off x="13436111" y="576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106235</xdr:rowOff>
    </xdr:from>
    <xdr:to>
      <xdr:col>67</xdr:col>
      <xdr:colOff>101600</xdr:colOff>
      <xdr:row>36</xdr:row>
      <xdr:rowOff>36385</xdr:rowOff>
    </xdr:to>
    <xdr:sp macro="" textlink="">
      <xdr:nvSpPr>
        <xdr:cNvPr id="539" name="楕円 538"/>
        <xdr:cNvSpPr/>
      </xdr:nvSpPr>
      <xdr:spPr>
        <a:xfrm>
          <a:off x="12763500" y="61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52912</xdr:rowOff>
    </xdr:from>
    <xdr:ext cx="534377" cy="259045"/>
    <xdr:sp macro="" textlink="">
      <xdr:nvSpPr>
        <xdr:cNvPr id="540" name="テキスト ボックス 539"/>
        <xdr:cNvSpPr txBox="1"/>
      </xdr:nvSpPr>
      <xdr:spPr>
        <a:xfrm>
          <a:off x="12547111" y="588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1" name="直線コネクタ 55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2" name="テキスト ボックス 55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3" name="直線コネクタ 55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4" name="テキスト ボックス 55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6" name="テキスト ボックス 55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7" name="直線コネクタ 55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8" name="テキスト ボックス 55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9" name="直線コネクタ 55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0" name="テキスト ボックス 55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4" name="直線コネクタ 563"/>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5" name="教育費最小値テキスト"/>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6" name="直線コネクタ 565"/>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67" name="教育費最大値テキスト"/>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68" name="直線コネクタ 567"/>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134781</xdr:rowOff>
    </xdr:from>
    <xdr:to>
      <xdr:col>85</xdr:col>
      <xdr:colOff>127000</xdr:colOff>
      <xdr:row>58</xdr:row>
      <xdr:rowOff>16614</xdr:rowOff>
    </xdr:to>
    <xdr:cxnSp macro="">
      <xdr:nvCxnSpPr>
        <xdr:cNvPr id="569" name="直線コネクタ 568"/>
        <xdr:cNvCxnSpPr/>
      </xdr:nvCxnSpPr>
      <xdr:spPr>
        <a:xfrm flipV="1">
          <a:off x="15481300" y="9907431"/>
          <a:ext cx="838200" cy="5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78440</xdr:rowOff>
    </xdr:from>
    <xdr:ext cx="599010" cy="259045"/>
    <xdr:sp macro="" textlink="">
      <xdr:nvSpPr>
        <xdr:cNvPr id="570" name="教育費平均値テキスト"/>
        <xdr:cNvSpPr txBox="1"/>
      </xdr:nvSpPr>
      <xdr:spPr>
        <a:xfrm>
          <a:off x="16370300" y="950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1" name="フローチャート: 判断 570"/>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145293</xdr:rowOff>
    </xdr:from>
    <xdr:to>
      <xdr:col>81</xdr:col>
      <xdr:colOff>50800</xdr:colOff>
      <xdr:row>58</xdr:row>
      <xdr:rowOff>16614</xdr:rowOff>
    </xdr:to>
    <xdr:cxnSp macro="">
      <xdr:nvCxnSpPr>
        <xdr:cNvPr id="572" name="直線コネクタ 571"/>
        <xdr:cNvCxnSpPr/>
      </xdr:nvCxnSpPr>
      <xdr:spPr>
        <a:xfrm>
          <a:off x="14592300" y="9232143"/>
          <a:ext cx="889000" cy="72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3" name="フローチャート: 判断 572"/>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12413</xdr:rowOff>
    </xdr:from>
    <xdr:ext cx="599010" cy="259045"/>
    <xdr:sp macro="" textlink="">
      <xdr:nvSpPr>
        <xdr:cNvPr id="574" name="テキスト ボックス 573"/>
        <xdr:cNvSpPr txBox="1"/>
      </xdr:nvSpPr>
      <xdr:spPr>
        <a:xfrm>
          <a:off x="15181795" y="944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145293</xdr:rowOff>
    </xdr:from>
    <xdr:to>
      <xdr:col>76</xdr:col>
      <xdr:colOff>114300</xdr:colOff>
      <xdr:row>57</xdr:row>
      <xdr:rowOff>83575</xdr:rowOff>
    </xdr:to>
    <xdr:cxnSp macro="">
      <xdr:nvCxnSpPr>
        <xdr:cNvPr id="575" name="直線コネクタ 574"/>
        <xdr:cNvCxnSpPr/>
      </xdr:nvCxnSpPr>
      <xdr:spPr>
        <a:xfrm flipV="1">
          <a:off x="13703300" y="9232143"/>
          <a:ext cx="889000" cy="62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6" name="フローチャート: 判断 575"/>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24320</xdr:rowOff>
    </xdr:from>
    <xdr:ext cx="599010" cy="259045"/>
    <xdr:sp macro="" textlink="">
      <xdr:nvSpPr>
        <xdr:cNvPr id="577" name="テキスト ボックス 576"/>
        <xdr:cNvSpPr txBox="1"/>
      </xdr:nvSpPr>
      <xdr:spPr>
        <a:xfrm>
          <a:off x="14292795" y="979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83575</xdr:rowOff>
    </xdr:from>
    <xdr:to>
      <xdr:col>71</xdr:col>
      <xdr:colOff>177800</xdr:colOff>
      <xdr:row>58</xdr:row>
      <xdr:rowOff>7432</xdr:rowOff>
    </xdr:to>
    <xdr:cxnSp macro="">
      <xdr:nvCxnSpPr>
        <xdr:cNvPr id="578" name="直線コネクタ 577"/>
        <xdr:cNvCxnSpPr/>
      </xdr:nvCxnSpPr>
      <xdr:spPr>
        <a:xfrm flipV="1">
          <a:off x="12814300" y="9856225"/>
          <a:ext cx="889000" cy="9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79" name="フローチャート: 判断 578"/>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69018</xdr:rowOff>
    </xdr:from>
    <xdr:ext cx="599010" cy="259045"/>
    <xdr:sp macro="" textlink="">
      <xdr:nvSpPr>
        <xdr:cNvPr id="580" name="テキスト ボックス 579"/>
        <xdr:cNvSpPr txBox="1"/>
      </xdr:nvSpPr>
      <xdr:spPr>
        <a:xfrm>
          <a:off x="13403795" y="949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59186</xdr:rowOff>
    </xdr:from>
    <xdr:to>
      <xdr:col>67</xdr:col>
      <xdr:colOff>101600</xdr:colOff>
      <xdr:row>57</xdr:row>
      <xdr:rowOff>160786</xdr:rowOff>
    </xdr:to>
    <xdr:sp macro="" textlink="">
      <xdr:nvSpPr>
        <xdr:cNvPr id="581" name="フローチャート: 判断 580"/>
        <xdr:cNvSpPr/>
      </xdr:nvSpPr>
      <xdr:spPr>
        <a:xfrm>
          <a:off x="12763500" y="983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5863</xdr:rowOff>
    </xdr:from>
    <xdr:ext cx="534377" cy="259045"/>
    <xdr:sp macro="" textlink="">
      <xdr:nvSpPr>
        <xdr:cNvPr id="582" name="テキスト ボックス 581"/>
        <xdr:cNvSpPr txBox="1"/>
      </xdr:nvSpPr>
      <xdr:spPr>
        <a:xfrm>
          <a:off x="12547111" y="960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83981</xdr:rowOff>
    </xdr:from>
    <xdr:to>
      <xdr:col>85</xdr:col>
      <xdr:colOff>177800</xdr:colOff>
      <xdr:row>58</xdr:row>
      <xdr:rowOff>14131</xdr:rowOff>
    </xdr:to>
    <xdr:sp macro="" textlink="">
      <xdr:nvSpPr>
        <xdr:cNvPr id="588" name="楕円 587"/>
        <xdr:cNvSpPr/>
      </xdr:nvSpPr>
      <xdr:spPr>
        <a:xfrm>
          <a:off x="16268700" y="985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170358</xdr:rowOff>
    </xdr:from>
    <xdr:ext cx="534377" cy="259045"/>
    <xdr:sp macro="" textlink="">
      <xdr:nvSpPr>
        <xdr:cNvPr id="589" name="教育費該当値テキスト"/>
        <xdr:cNvSpPr txBox="1"/>
      </xdr:nvSpPr>
      <xdr:spPr>
        <a:xfrm>
          <a:off x="16370300" y="977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137264</xdr:rowOff>
    </xdr:from>
    <xdr:to>
      <xdr:col>81</xdr:col>
      <xdr:colOff>101600</xdr:colOff>
      <xdr:row>58</xdr:row>
      <xdr:rowOff>67414</xdr:rowOff>
    </xdr:to>
    <xdr:sp macro="" textlink="">
      <xdr:nvSpPr>
        <xdr:cNvPr id="590" name="楕円 589"/>
        <xdr:cNvSpPr/>
      </xdr:nvSpPr>
      <xdr:spPr>
        <a:xfrm>
          <a:off x="15430500" y="990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58541</xdr:rowOff>
    </xdr:from>
    <xdr:ext cx="534377" cy="259045"/>
    <xdr:sp macro="" textlink="">
      <xdr:nvSpPr>
        <xdr:cNvPr id="591" name="テキスト ボックス 590"/>
        <xdr:cNvSpPr txBox="1"/>
      </xdr:nvSpPr>
      <xdr:spPr>
        <a:xfrm>
          <a:off x="15214111" y="1000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94493</xdr:rowOff>
    </xdr:from>
    <xdr:to>
      <xdr:col>76</xdr:col>
      <xdr:colOff>165100</xdr:colOff>
      <xdr:row>54</xdr:row>
      <xdr:rowOff>24643</xdr:rowOff>
    </xdr:to>
    <xdr:sp macro="" textlink="">
      <xdr:nvSpPr>
        <xdr:cNvPr id="592" name="楕円 591"/>
        <xdr:cNvSpPr/>
      </xdr:nvSpPr>
      <xdr:spPr>
        <a:xfrm>
          <a:off x="14541500" y="918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41170</xdr:rowOff>
    </xdr:from>
    <xdr:ext cx="599010" cy="259045"/>
    <xdr:sp macro="" textlink="">
      <xdr:nvSpPr>
        <xdr:cNvPr id="593" name="テキスト ボックス 592"/>
        <xdr:cNvSpPr txBox="1"/>
      </xdr:nvSpPr>
      <xdr:spPr>
        <a:xfrm>
          <a:off x="14292795" y="895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32775</xdr:rowOff>
    </xdr:from>
    <xdr:to>
      <xdr:col>72</xdr:col>
      <xdr:colOff>38100</xdr:colOff>
      <xdr:row>57</xdr:row>
      <xdr:rowOff>134375</xdr:rowOff>
    </xdr:to>
    <xdr:sp macro="" textlink="">
      <xdr:nvSpPr>
        <xdr:cNvPr id="594" name="楕円 593"/>
        <xdr:cNvSpPr/>
      </xdr:nvSpPr>
      <xdr:spPr>
        <a:xfrm>
          <a:off x="13652500" y="980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125502</xdr:rowOff>
    </xdr:from>
    <xdr:ext cx="534377" cy="259045"/>
    <xdr:sp macro="" textlink="">
      <xdr:nvSpPr>
        <xdr:cNvPr id="595" name="テキスト ボックス 594"/>
        <xdr:cNvSpPr txBox="1"/>
      </xdr:nvSpPr>
      <xdr:spPr>
        <a:xfrm>
          <a:off x="13436111" y="989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128082</xdr:rowOff>
    </xdr:from>
    <xdr:to>
      <xdr:col>67</xdr:col>
      <xdr:colOff>101600</xdr:colOff>
      <xdr:row>58</xdr:row>
      <xdr:rowOff>58232</xdr:rowOff>
    </xdr:to>
    <xdr:sp macro="" textlink="">
      <xdr:nvSpPr>
        <xdr:cNvPr id="596" name="楕円 595"/>
        <xdr:cNvSpPr/>
      </xdr:nvSpPr>
      <xdr:spPr>
        <a:xfrm>
          <a:off x="12763500" y="99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49359</xdr:rowOff>
    </xdr:from>
    <xdr:ext cx="534377" cy="259045"/>
    <xdr:sp macro="" textlink="">
      <xdr:nvSpPr>
        <xdr:cNvPr id="597" name="テキスト ボックス 596"/>
        <xdr:cNvSpPr txBox="1"/>
      </xdr:nvSpPr>
      <xdr:spPr>
        <a:xfrm>
          <a:off x="12547111" y="999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1" name="直線コネクタ 620"/>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4" name="災害復旧費最大値テキスト"/>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5" name="直線コネクタ 624"/>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54273</xdr:rowOff>
    </xdr:from>
    <xdr:to>
      <xdr:col>85</xdr:col>
      <xdr:colOff>127000</xdr:colOff>
      <xdr:row>78</xdr:row>
      <xdr:rowOff>91573</xdr:rowOff>
    </xdr:to>
    <xdr:cxnSp macro="">
      <xdr:nvCxnSpPr>
        <xdr:cNvPr id="626" name="直線コネクタ 625"/>
        <xdr:cNvCxnSpPr/>
      </xdr:nvCxnSpPr>
      <xdr:spPr>
        <a:xfrm flipV="1">
          <a:off x="15481300" y="13255923"/>
          <a:ext cx="838200" cy="20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19297</xdr:rowOff>
    </xdr:from>
    <xdr:ext cx="534377" cy="259045"/>
    <xdr:sp macro="" textlink="">
      <xdr:nvSpPr>
        <xdr:cNvPr id="627" name="災害復旧費平均値テキスト"/>
        <xdr:cNvSpPr txBox="1"/>
      </xdr:nvSpPr>
      <xdr:spPr>
        <a:xfrm>
          <a:off x="16370300" y="13392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28" name="フローチャート: 判断 627"/>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91573</xdr:rowOff>
    </xdr:from>
    <xdr:to>
      <xdr:col>81</xdr:col>
      <xdr:colOff>50800</xdr:colOff>
      <xdr:row>79</xdr:row>
      <xdr:rowOff>44450</xdr:rowOff>
    </xdr:to>
    <xdr:cxnSp macro="">
      <xdr:nvCxnSpPr>
        <xdr:cNvPr id="629" name="直線コネクタ 628"/>
        <xdr:cNvCxnSpPr/>
      </xdr:nvCxnSpPr>
      <xdr:spPr>
        <a:xfrm flipV="1">
          <a:off x="14592300" y="13464673"/>
          <a:ext cx="889000" cy="12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0" name="フローチャート: 判断 629"/>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146415</xdr:rowOff>
    </xdr:from>
    <xdr:ext cx="534377" cy="259045"/>
    <xdr:sp macro="" textlink="">
      <xdr:nvSpPr>
        <xdr:cNvPr id="631" name="テキスト ボックス 630"/>
        <xdr:cNvSpPr txBox="1"/>
      </xdr:nvSpPr>
      <xdr:spPr>
        <a:xfrm>
          <a:off x="15214111" y="1351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2" name="直線コネクタ 631"/>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3" name="フローチャート: 判断 632"/>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7802</xdr:rowOff>
    </xdr:from>
    <xdr:ext cx="534377" cy="259045"/>
    <xdr:sp macro="" textlink="">
      <xdr:nvSpPr>
        <xdr:cNvPr id="634" name="テキスト ボックス 633"/>
        <xdr:cNvSpPr txBox="1"/>
      </xdr:nvSpPr>
      <xdr:spPr>
        <a:xfrm>
          <a:off x="14325111" y="132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5" name="直線コネクタ 634"/>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6" name="フローチャート: 判断 635"/>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142997</xdr:rowOff>
    </xdr:from>
    <xdr:ext cx="534377" cy="259045"/>
    <xdr:sp macro="" textlink="">
      <xdr:nvSpPr>
        <xdr:cNvPr id="637" name="テキスト ボックス 636"/>
        <xdr:cNvSpPr txBox="1"/>
      </xdr:nvSpPr>
      <xdr:spPr>
        <a:xfrm>
          <a:off x="13436111" y="131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40292</xdr:rowOff>
    </xdr:from>
    <xdr:to>
      <xdr:col>67</xdr:col>
      <xdr:colOff>101600</xdr:colOff>
      <xdr:row>78</xdr:row>
      <xdr:rowOff>141892</xdr:rowOff>
    </xdr:to>
    <xdr:sp macro="" textlink="">
      <xdr:nvSpPr>
        <xdr:cNvPr id="638" name="フローチャート: 判断 637"/>
        <xdr:cNvSpPr/>
      </xdr:nvSpPr>
      <xdr:spPr>
        <a:xfrm>
          <a:off x="12763500" y="13413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158419</xdr:rowOff>
    </xdr:from>
    <xdr:ext cx="534377" cy="259045"/>
    <xdr:sp macro="" textlink="">
      <xdr:nvSpPr>
        <xdr:cNvPr id="639" name="テキスト ボックス 638"/>
        <xdr:cNvSpPr txBox="1"/>
      </xdr:nvSpPr>
      <xdr:spPr>
        <a:xfrm>
          <a:off x="12547111" y="1318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3473</xdr:rowOff>
    </xdr:from>
    <xdr:to>
      <xdr:col>85</xdr:col>
      <xdr:colOff>177800</xdr:colOff>
      <xdr:row>77</xdr:row>
      <xdr:rowOff>105073</xdr:rowOff>
    </xdr:to>
    <xdr:sp macro="" textlink="">
      <xdr:nvSpPr>
        <xdr:cNvPr id="645" name="楕円 644"/>
        <xdr:cNvSpPr/>
      </xdr:nvSpPr>
      <xdr:spPr>
        <a:xfrm>
          <a:off x="16268700" y="1320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26350</xdr:rowOff>
    </xdr:from>
    <xdr:ext cx="534377" cy="259045"/>
    <xdr:sp macro="" textlink="">
      <xdr:nvSpPr>
        <xdr:cNvPr id="646" name="災害復旧費該当値テキスト"/>
        <xdr:cNvSpPr txBox="1"/>
      </xdr:nvSpPr>
      <xdr:spPr>
        <a:xfrm>
          <a:off x="16370300" y="1305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40773</xdr:rowOff>
    </xdr:from>
    <xdr:to>
      <xdr:col>81</xdr:col>
      <xdr:colOff>101600</xdr:colOff>
      <xdr:row>78</xdr:row>
      <xdr:rowOff>142373</xdr:rowOff>
    </xdr:to>
    <xdr:sp macro="" textlink="">
      <xdr:nvSpPr>
        <xdr:cNvPr id="647" name="楕円 646"/>
        <xdr:cNvSpPr/>
      </xdr:nvSpPr>
      <xdr:spPr>
        <a:xfrm>
          <a:off x="15430500" y="1341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158900</xdr:rowOff>
    </xdr:from>
    <xdr:ext cx="534377" cy="259045"/>
    <xdr:sp macro="" textlink="">
      <xdr:nvSpPr>
        <xdr:cNvPr id="648" name="テキスト ボックス 647"/>
        <xdr:cNvSpPr txBox="1"/>
      </xdr:nvSpPr>
      <xdr:spPr>
        <a:xfrm>
          <a:off x="15214111" y="1318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9" name="楕円 648"/>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0" name="テキスト ボックス 649"/>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1" name="楕円 650"/>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2" name="テキスト ボックス 651"/>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3" name="楕円 652"/>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4" name="テキスト ボックス 653"/>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78" name="直線コネクタ 677"/>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79" name="公債費最小値テキスト"/>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0" name="直線コネクタ 679"/>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1" name="公債費最大値テキスト"/>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2" name="直線コネクタ 681"/>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78401</xdr:rowOff>
    </xdr:from>
    <xdr:to>
      <xdr:col>85</xdr:col>
      <xdr:colOff>127000</xdr:colOff>
      <xdr:row>96</xdr:row>
      <xdr:rowOff>92566</xdr:rowOff>
    </xdr:to>
    <xdr:cxnSp macro="">
      <xdr:nvCxnSpPr>
        <xdr:cNvPr id="683" name="直線コネクタ 682"/>
        <xdr:cNvCxnSpPr/>
      </xdr:nvCxnSpPr>
      <xdr:spPr>
        <a:xfrm flipV="1">
          <a:off x="15481300" y="16537601"/>
          <a:ext cx="838200" cy="1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17781</xdr:rowOff>
    </xdr:from>
    <xdr:ext cx="599010" cy="259045"/>
    <xdr:sp macro="" textlink="">
      <xdr:nvSpPr>
        <xdr:cNvPr id="684" name="公債費平均値テキスト"/>
        <xdr:cNvSpPr txBox="1"/>
      </xdr:nvSpPr>
      <xdr:spPr>
        <a:xfrm>
          <a:off x="16370300" y="16476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5" name="フローチャート: 判断 684"/>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92566</xdr:rowOff>
    </xdr:from>
    <xdr:to>
      <xdr:col>81</xdr:col>
      <xdr:colOff>50800</xdr:colOff>
      <xdr:row>96</xdr:row>
      <xdr:rowOff>107490</xdr:rowOff>
    </xdr:to>
    <xdr:cxnSp macro="">
      <xdr:nvCxnSpPr>
        <xdr:cNvPr id="686" name="直線コネクタ 685"/>
        <xdr:cNvCxnSpPr/>
      </xdr:nvCxnSpPr>
      <xdr:spPr>
        <a:xfrm flipV="1">
          <a:off x="14592300" y="16551766"/>
          <a:ext cx="889000" cy="1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87" name="フローチャート: 判断 686"/>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130563</xdr:rowOff>
    </xdr:from>
    <xdr:ext cx="599010" cy="259045"/>
    <xdr:sp macro="" textlink="">
      <xdr:nvSpPr>
        <xdr:cNvPr id="688" name="テキスト ボックス 687"/>
        <xdr:cNvSpPr txBox="1"/>
      </xdr:nvSpPr>
      <xdr:spPr>
        <a:xfrm>
          <a:off x="15181795" y="1624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107490</xdr:rowOff>
    </xdr:from>
    <xdr:to>
      <xdr:col>76</xdr:col>
      <xdr:colOff>114300</xdr:colOff>
      <xdr:row>96</xdr:row>
      <xdr:rowOff>120555</xdr:rowOff>
    </xdr:to>
    <xdr:cxnSp macro="">
      <xdr:nvCxnSpPr>
        <xdr:cNvPr id="689" name="直線コネクタ 688"/>
        <xdr:cNvCxnSpPr/>
      </xdr:nvCxnSpPr>
      <xdr:spPr>
        <a:xfrm flipV="1">
          <a:off x="13703300" y="16566690"/>
          <a:ext cx="889000" cy="1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0" name="フローチャート: 判断 689"/>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1359</xdr:rowOff>
    </xdr:from>
    <xdr:ext cx="599010" cy="259045"/>
    <xdr:sp macro="" textlink="">
      <xdr:nvSpPr>
        <xdr:cNvPr id="691" name="テキスト ボックス 690"/>
        <xdr:cNvSpPr txBox="1"/>
      </xdr:nvSpPr>
      <xdr:spPr>
        <a:xfrm>
          <a:off x="14292795" y="1628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120555</xdr:rowOff>
    </xdr:from>
    <xdr:to>
      <xdr:col>71</xdr:col>
      <xdr:colOff>177800</xdr:colOff>
      <xdr:row>96</xdr:row>
      <xdr:rowOff>138717</xdr:rowOff>
    </xdr:to>
    <xdr:cxnSp macro="">
      <xdr:nvCxnSpPr>
        <xdr:cNvPr id="692" name="直線コネクタ 691"/>
        <xdr:cNvCxnSpPr/>
      </xdr:nvCxnSpPr>
      <xdr:spPr>
        <a:xfrm flipV="1">
          <a:off x="12814300" y="16579755"/>
          <a:ext cx="889000" cy="1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3" name="フローチャート: 判断 692"/>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5749</xdr:rowOff>
    </xdr:from>
    <xdr:ext cx="599010" cy="259045"/>
    <xdr:sp macro="" textlink="">
      <xdr:nvSpPr>
        <xdr:cNvPr id="694" name="テキスト ボックス 693"/>
        <xdr:cNvSpPr txBox="1"/>
      </xdr:nvSpPr>
      <xdr:spPr>
        <a:xfrm>
          <a:off x="13403795" y="1663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9221</xdr:rowOff>
    </xdr:from>
    <xdr:to>
      <xdr:col>67</xdr:col>
      <xdr:colOff>101600</xdr:colOff>
      <xdr:row>97</xdr:row>
      <xdr:rowOff>110821</xdr:rowOff>
    </xdr:to>
    <xdr:sp macro="" textlink="">
      <xdr:nvSpPr>
        <xdr:cNvPr id="695" name="フローチャート: 判断 694"/>
        <xdr:cNvSpPr/>
      </xdr:nvSpPr>
      <xdr:spPr>
        <a:xfrm>
          <a:off x="12763500" y="166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101948</xdr:rowOff>
    </xdr:from>
    <xdr:ext cx="534377" cy="259045"/>
    <xdr:sp macro="" textlink="">
      <xdr:nvSpPr>
        <xdr:cNvPr id="696" name="テキスト ボックス 695"/>
        <xdr:cNvSpPr txBox="1"/>
      </xdr:nvSpPr>
      <xdr:spPr>
        <a:xfrm>
          <a:off x="12547111" y="1673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27601</xdr:rowOff>
    </xdr:from>
    <xdr:to>
      <xdr:col>85</xdr:col>
      <xdr:colOff>177800</xdr:colOff>
      <xdr:row>96</xdr:row>
      <xdr:rowOff>129201</xdr:rowOff>
    </xdr:to>
    <xdr:sp macro="" textlink="">
      <xdr:nvSpPr>
        <xdr:cNvPr id="702" name="楕円 701"/>
        <xdr:cNvSpPr/>
      </xdr:nvSpPr>
      <xdr:spPr>
        <a:xfrm>
          <a:off x="16268700" y="1648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50478</xdr:rowOff>
    </xdr:from>
    <xdr:ext cx="599010" cy="259045"/>
    <xdr:sp macro="" textlink="">
      <xdr:nvSpPr>
        <xdr:cNvPr id="703" name="公債費該当値テキスト"/>
        <xdr:cNvSpPr txBox="1"/>
      </xdr:nvSpPr>
      <xdr:spPr>
        <a:xfrm>
          <a:off x="16370300" y="1633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41766</xdr:rowOff>
    </xdr:from>
    <xdr:to>
      <xdr:col>81</xdr:col>
      <xdr:colOff>101600</xdr:colOff>
      <xdr:row>96</xdr:row>
      <xdr:rowOff>143366</xdr:rowOff>
    </xdr:to>
    <xdr:sp macro="" textlink="">
      <xdr:nvSpPr>
        <xdr:cNvPr id="704" name="楕円 703"/>
        <xdr:cNvSpPr/>
      </xdr:nvSpPr>
      <xdr:spPr>
        <a:xfrm>
          <a:off x="15430500" y="1650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134493</xdr:rowOff>
    </xdr:from>
    <xdr:ext cx="599010" cy="259045"/>
    <xdr:sp macro="" textlink="">
      <xdr:nvSpPr>
        <xdr:cNvPr id="705" name="テキスト ボックス 704"/>
        <xdr:cNvSpPr txBox="1"/>
      </xdr:nvSpPr>
      <xdr:spPr>
        <a:xfrm>
          <a:off x="15181795" y="16593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56690</xdr:rowOff>
    </xdr:from>
    <xdr:to>
      <xdr:col>76</xdr:col>
      <xdr:colOff>165100</xdr:colOff>
      <xdr:row>96</xdr:row>
      <xdr:rowOff>158290</xdr:rowOff>
    </xdr:to>
    <xdr:sp macro="" textlink="">
      <xdr:nvSpPr>
        <xdr:cNvPr id="706" name="楕円 705"/>
        <xdr:cNvSpPr/>
      </xdr:nvSpPr>
      <xdr:spPr>
        <a:xfrm>
          <a:off x="14541500" y="1651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149417</xdr:rowOff>
    </xdr:from>
    <xdr:ext cx="599010" cy="259045"/>
    <xdr:sp macro="" textlink="">
      <xdr:nvSpPr>
        <xdr:cNvPr id="707" name="テキスト ボックス 706"/>
        <xdr:cNvSpPr txBox="1"/>
      </xdr:nvSpPr>
      <xdr:spPr>
        <a:xfrm>
          <a:off x="14292795" y="16608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69755</xdr:rowOff>
    </xdr:from>
    <xdr:to>
      <xdr:col>72</xdr:col>
      <xdr:colOff>38100</xdr:colOff>
      <xdr:row>96</xdr:row>
      <xdr:rowOff>171355</xdr:rowOff>
    </xdr:to>
    <xdr:sp macro="" textlink="">
      <xdr:nvSpPr>
        <xdr:cNvPr id="708" name="楕円 707"/>
        <xdr:cNvSpPr/>
      </xdr:nvSpPr>
      <xdr:spPr>
        <a:xfrm>
          <a:off x="13652500" y="1652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16432</xdr:rowOff>
    </xdr:from>
    <xdr:ext cx="599010" cy="259045"/>
    <xdr:sp macro="" textlink="">
      <xdr:nvSpPr>
        <xdr:cNvPr id="709" name="テキスト ボックス 708"/>
        <xdr:cNvSpPr txBox="1"/>
      </xdr:nvSpPr>
      <xdr:spPr>
        <a:xfrm>
          <a:off x="13403795" y="16304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87917</xdr:rowOff>
    </xdr:from>
    <xdr:to>
      <xdr:col>67</xdr:col>
      <xdr:colOff>101600</xdr:colOff>
      <xdr:row>97</xdr:row>
      <xdr:rowOff>18067</xdr:rowOff>
    </xdr:to>
    <xdr:sp macro="" textlink="">
      <xdr:nvSpPr>
        <xdr:cNvPr id="710" name="楕円 709"/>
        <xdr:cNvSpPr/>
      </xdr:nvSpPr>
      <xdr:spPr>
        <a:xfrm>
          <a:off x="12763500" y="1654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34594</xdr:rowOff>
    </xdr:from>
    <xdr:ext cx="599010" cy="259045"/>
    <xdr:sp macro="" textlink="">
      <xdr:nvSpPr>
        <xdr:cNvPr id="711" name="テキスト ボックス 710"/>
        <xdr:cNvSpPr txBox="1"/>
      </xdr:nvSpPr>
      <xdr:spPr>
        <a:xfrm>
          <a:off x="12514795" y="16322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5" name="テキスト ボックス 72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3" name="直線コネクタ 732"/>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4" name="諸支出金最小値テキスト"/>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6" name="諸支出金最大値テキスト"/>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37" name="直線コネクタ 736"/>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39" name="諸支出金平均値テキスト"/>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0" name="フローチャート: 判断 739"/>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2" name="フローチャート: 判断 741"/>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3" name="テキスト ボックス 742"/>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5" name="フローチャート: 判断 744"/>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6" name="テキスト ボックス 745"/>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48" name="フローチャート: 判断 747"/>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49" name="テキスト ボックス 748"/>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86431</xdr:rowOff>
    </xdr:from>
    <xdr:to>
      <xdr:col>98</xdr:col>
      <xdr:colOff>38100</xdr:colOff>
      <xdr:row>39</xdr:row>
      <xdr:rowOff>16581</xdr:rowOff>
    </xdr:to>
    <xdr:sp macro="" textlink="">
      <xdr:nvSpPr>
        <xdr:cNvPr id="750" name="フローチャート: 判断 749"/>
        <xdr:cNvSpPr/>
      </xdr:nvSpPr>
      <xdr:spPr>
        <a:xfrm>
          <a:off x="18605500" y="660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33108</xdr:rowOff>
    </xdr:from>
    <xdr:ext cx="313932" cy="259045"/>
    <xdr:sp macro="" textlink="">
      <xdr:nvSpPr>
        <xdr:cNvPr id="751" name="テキスト ボックス 750"/>
        <xdr:cNvSpPr txBox="1"/>
      </xdr:nvSpPr>
      <xdr:spPr>
        <a:xfrm>
          <a:off x="18499333" y="63767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58" name="諸支出金該当値テキスト"/>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議会費は、令和元年度の議員定数削減から類似団体を</a:t>
          </a:r>
          <a:r>
            <a:rPr kumimoji="1" lang="en-US" altLang="ja-JP" sz="1300">
              <a:latin typeface="ＭＳ Ｐゴシック" panose="020B0600070205080204" pitchFamily="50" charset="-128"/>
              <a:ea typeface="ＭＳ Ｐゴシック" panose="020B0600070205080204" pitchFamily="50" charset="-128"/>
            </a:rPr>
            <a:t>2,866</a:t>
          </a:r>
          <a:r>
            <a:rPr kumimoji="1" lang="ja-JP" altLang="en-US" sz="1300">
              <a:latin typeface="ＭＳ Ｐゴシック" panose="020B0600070205080204" pitchFamily="50" charset="-128"/>
              <a:ea typeface="ＭＳ Ｐゴシック" panose="020B0600070205080204" pitchFamily="50" charset="-128"/>
            </a:rPr>
            <a:t>円下回っている。総務費は庁内サーバー更新が終了したこと等により対前年比</a:t>
          </a:r>
          <a:r>
            <a:rPr kumimoji="1" lang="en-US" altLang="ja-JP" sz="1300">
              <a:latin typeface="ＭＳ Ｐゴシック" panose="020B0600070205080204" pitchFamily="50" charset="-128"/>
              <a:ea typeface="ＭＳ Ｐゴシック" panose="020B0600070205080204" pitchFamily="50" charset="-128"/>
            </a:rPr>
            <a:t>34,300</a:t>
          </a:r>
          <a:r>
            <a:rPr kumimoji="1" lang="ja-JP" altLang="en-US" sz="1300">
              <a:latin typeface="ＭＳ Ｐゴシック" panose="020B0600070205080204" pitchFamily="50" charset="-128"/>
              <a:ea typeface="ＭＳ Ｐゴシック" panose="020B0600070205080204" pitchFamily="50" charset="-128"/>
            </a:rPr>
            <a:t>円の減となり、類似団体平均を</a:t>
          </a:r>
          <a:r>
            <a:rPr kumimoji="1" lang="en-US" altLang="ja-JP" sz="1300">
              <a:latin typeface="ＭＳ Ｐゴシック" panose="020B0600070205080204" pitchFamily="50" charset="-128"/>
              <a:ea typeface="ＭＳ Ｐゴシック" panose="020B0600070205080204" pitchFamily="50" charset="-128"/>
            </a:rPr>
            <a:t>71,605</a:t>
          </a:r>
          <a:r>
            <a:rPr kumimoji="1" lang="ja-JP" altLang="en-US" sz="1300">
              <a:latin typeface="ＭＳ Ｐゴシック" panose="020B0600070205080204" pitchFamily="50" charset="-128"/>
              <a:ea typeface="ＭＳ Ｐゴシック" panose="020B0600070205080204" pitchFamily="50" charset="-128"/>
            </a:rPr>
            <a:t>円下回っている。民生費は総合福祉健康センター建設事業費の増により対前年比</a:t>
          </a:r>
          <a:r>
            <a:rPr kumimoji="1" lang="en-US" altLang="ja-JP" sz="1300">
              <a:latin typeface="ＭＳ Ｐゴシック" panose="020B0600070205080204" pitchFamily="50" charset="-128"/>
              <a:ea typeface="ＭＳ Ｐゴシック" panose="020B0600070205080204" pitchFamily="50" charset="-128"/>
            </a:rPr>
            <a:t>58,148</a:t>
          </a:r>
          <a:r>
            <a:rPr kumimoji="1" lang="ja-JP" altLang="en-US" sz="1300">
              <a:latin typeface="ＭＳ Ｐゴシック" panose="020B0600070205080204" pitchFamily="50" charset="-128"/>
              <a:ea typeface="ＭＳ Ｐゴシック" panose="020B0600070205080204" pitchFamily="50" charset="-128"/>
            </a:rPr>
            <a:t>円の増となった。衛生費はコロナ対策が一段落して対前年度比</a:t>
          </a:r>
          <a:r>
            <a:rPr kumimoji="1" lang="en-US" altLang="ja-JP" sz="1300">
              <a:latin typeface="ＭＳ Ｐゴシック" panose="020B0600070205080204" pitchFamily="50" charset="-128"/>
              <a:ea typeface="ＭＳ Ｐゴシック" panose="020B0600070205080204" pitchFamily="50" charset="-128"/>
            </a:rPr>
            <a:t>3,600</a:t>
          </a:r>
          <a:r>
            <a:rPr kumimoji="1" lang="ja-JP" altLang="en-US" sz="1300">
              <a:latin typeface="ＭＳ Ｐゴシック" panose="020B0600070205080204" pitchFamily="50" charset="-128"/>
              <a:ea typeface="ＭＳ Ｐゴシック" panose="020B0600070205080204" pitchFamily="50" charset="-128"/>
            </a:rPr>
            <a:t>円減、類似団体平均を</a:t>
          </a:r>
          <a:r>
            <a:rPr kumimoji="1" lang="en-US" altLang="ja-JP" sz="1300">
              <a:latin typeface="ＭＳ Ｐゴシック" panose="020B0600070205080204" pitchFamily="50" charset="-128"/>
              <a:ea typeface="ＭＳ Ｐゴシック" panose="020B0600070205080204" pitchFamily="50" charset="-128"/>
            </a:rPr>
            <a:t>42,662</a:t>
          </a:r>
          <a:r>
            <a:rPr kumimoji="1" lang="ja-JP" altLang="en-US" sz="1300">
              <a:latin typeface="ＭＳ Ｐゴシック" panose="020B0600070205080204" pitchFamily="50" charset="-128"/>
              <a:ea typeface="ＭＳ Ｐゴシック" panose="020B0600070205080204" pitchFamily="50" charset="-128"/>
            </a:rPr>
            <a:t>円下回っている。労働費は事務事業の見直しにより</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円となっている。基幹産業である農林水産業費は前年度から微増で、類似団体平均を</a:t>
          </a:r>
          <a:r>
            <a:rPr kumimoji="1" lang="en-US" altLang="ja-JP" sz="1300">
              <a:latin typeface="ＭＳ Ｐゴシック" panose="020B0600070205080204" pitchFamily="50" charset="-128"/>
              <a:ea typeface="ＭＳ Ｐゴシック" panose="020B0600070205080204" pitchFamily="50" charset="-128"/>
            </a:rPr>
            <a:t>30,800</a:t>
          </a:r>
          <a:r>
            <a:rPr kumimoji="1" lang="ja-JP" altLang="en-US" sz="1300">
              <a:latin typeface="ＭＳ Ｐゴシック" panose="020B0600070205080204" pitchFamily="50" charset="-128"/>
              <a:ea typeface="ＭＳ Ｐゴシック" panose="020B0600070205080204" pitchFamily="50" charset="-128"/>
            </a:rPr>
            <a:t>円下回った。商工費は継続して類似団体を大きく下回っており、前年度比でも減少し、類似団体平均を</a:t>
          </a:r>
          <a:r>
            <a:rPr kumimoji="1" lang="en-US" altLang="ja-JP" sz="1300">
              <a:latin typeface="ＭＳ Ｐゴシック" panose="020B0600070205080204" pitchFamily="50" charset="-128"/>
              <a:ea typeface="ＭＳ Ｐゴシック" panose="020B0600070205080204" pitchFamily="50" charset="-128"/>
            </a:rPr>
            <a:t>32,089</a:t>
          </a:r>
          <a:r>
            <a:rPr kumimoji="1" lang="ja-JP" altLang="en-US" sz="1300">
              <a:latin typeface="ＭＳ Ｐゴシック" panose="020B0600070205080204" pitchFamily="50" charset="-128"/>
              <a:ea typeface="ＭＳ Ｐゴシック" panose="020B0600070205080204" pitchFamily="50" charset="-128"/>
            </a:rPr>
            <a:t>円下回っている。土木費では、主な事業が国補助金に依存し、</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から類似団体を継続して下回り、</a:t>
          </a:r>
          <a:r>
            <a:rPr kumimoji="1" lang="en-US" altLang="ja-JP" sz="1300">
              <a:latin typeface="ＭＳ Ｐゴシック" panose="020B0600070205080204" pitchFamily="50" charset="-128"/>
              <a:ea typeface="ＭＳ Ｐゴシック" panose="020B0600070205080204" pitchFamily="50" charset="-128"/>
            </a:rPr>
            <a:t>76,130</a:t>
          </a:r>
          <a:r>
            <a:rPr kumimoji="1" lang="ja-JP" altLang="en-US" sz="1300">
              <a:latin typeface="ＭＳ Ｐゴシック" panose="020B0600070205080204" pitchFamily="50" charset="-128"/>
              <a:ea typeface="ＭＳ Ｐゴシック" panose="020B0600070205080204" pitchFamily="50" charset="-128"/>
            </a:rPr>
            <a:t>円下回っている。消防費は、災害対策費の減等により対前年度比</a:t>
          </a:r>
          <a:r>
            <a:rPr kumimoji="1" lang="en-US" altLang="ja-JP" sz="1300">
              <a:latin typeface="ＭＳ Ｐゴシック" panose="020B0600070205080204" pitchFamily="50" charset="-128"/>
              <a:ea typeface="ＭＳ Ｐゴシック" panose="020B0600070205080204" pitchFamily="50" charset="-128"/>
            </a:rPr>
            <a:t>6,134</a:t>
          </a:r>
          <a:r>
            <a:rPr kumimoji="1" lang="ja-JP" altLang="en-US" sz="1300">
              <a:latin typeface="ＭＳ Ｐゴシック" panose="020B0600070205080204" pitchFamily="50" charset="-128"/>
              <a:ea typeface="ＭＳ Ｐゴシック" panose="020B0600070205080204" pitchFamily="50" charset="-128"/>
            </a:rPr>
            <a:t>円の減となったものの、類似団体平均を</a:t>
          </a:r>
          <a:r>
            <a:rPr kumimoji="1" lang="en-US" altLang="ja-JP" sz="1300">
              <a:latin typeface="ＭＳ Ｐゴシック" panose="020B0600070205080204" pitchFamily="50" charset="-128"/>
              <a:ea typeface="ＭＳ Ｐゴシック" panose="020B0600070205080204" pitchFamily="50" charset="-128"/>
            </a:rPr>
            <a:t>11,539</a:t>
          </a:r>
          <a:r>
            <a:rPr kumimoji="1" lang="ja-JP" altLang="en-US" sz="1300">
              <a:latin typeface="ＭＳ Ｐゴシック" panose="020B0600070205080204" pitchFamily="50" charset="-128"/>
              <a:ea typeface="ＭＳ Ｐゴシック" panose="020B0600070205080204" pitchFamily="50" charset="-128"/>
            </a:rPr>
            <a:t>円上回っている。教育費は</a:t>
          </a:r>
          <a:r>
            <a:rPr kumimoji="1" lang="en-US" altLang="ja-JP" sz="1300">
              <a:latin typeface="ＭＳ Ｐゴシック" panose="020B0600070205080204" pitchFamily="50" charset="-128"/>
              <a:ea typeface="ＭＳ Ｐゴシック" panose="020B0600070205080204" pitchFamily="50" charset="-128"/>
            </a:rPr>
            <a:t>H24</a:t>
          </a:r>
          <a:r>
            <a:rPr kumimoji="1" lang="ja-JP" altLang="en-US" sz="1300">
              <a:latin typeface="ＭＳ Ｐゴシック" panose="020B0600070205080204" pitchFamily="50" charset="-128"/>
              <a:ea typeface="ＭＳ Ｐゴシック" panose="020B0600070205080204" pitchFamily="50" charset="-128"/>
            </a:rPr>
            <a:t>以降継続して類似団体平均を下回っていたが、</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３年度に統合小中学校の建設等で一時的に上回った。建設事業が終了した</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４年度以降は再び下回り、前年比</a:t>
          </a:r>
          <a:r>
            <a:rPr kumimoji="1" lang="en-US" altLang="ja-JP" sz="1300">
              <a:latin typeface="ＭＳ Ｐゴシック" panose="020B0600070205080204" pitchFamily="50" charset="-128"/>
              <a:ea typeface="ＭＳ Ｐゴシック" panose="020B0600070205080204" pitchFamily="50" charset="-128"/>
            </a:rPr>
            <a:t>13,985</a:t>
          </a:r>
          <a:r>
            <a:rPr kumimoji="1" lang="ja-JP" altLang="en-US" sz="1300">
              <a:latin typeface="ＭＳ Ｐゴシック" panose="020B0600070205080204" pitchFamily="50" charset="-128"/>
              <a:ea typeface="ＭＳ Ｐゴシック" panose="020B0600070205080204" pitchFamily="50" charset="-128"/>
            </a:rPr>
            <a:t>円の増であるものの、類似団体平均を</a:t>
          </a:r>
          <a:r>
            <a:rPr kumimoji="1" lang="en-US" altLang="ja-JP" sz="1300">
              <a:latin typeface="ＭＳ Ｐゴシック" panose="020B0600070205080204" pitchFamily="50" charset="-128"/>
              <a:ea typeface="ＭＳ Ｐゴシック" panose="020B0600070205080204" pitchFamily="50" charset="-128"/>
            </a:rPr>
            <a:t>52,459</a:t>
          </a:r>
          <a:r>
            <a:rPr kumimoji="1" lang="ja-JP" altLang="en-US" sz="1300">
              <a:latin typeface="ＭＳ Ｐゴシック" panose="020B0600070205080204" pitchFamily="50" charset="-128"/>
              <a:ea typeface="ＭＳ Ｐゴシック" panose="020B0600070205080204" pitchFamily="50" charset="-128"/>
            </a:rPr>
            <a:t>円下回った。公債費は、対前年比</a:t>
          </a:r>
          <a:r>
            <a:rPr kumimoji="1" lang="en-US" altLang="ja-JP" sz="1300">
              <a:latin typeface="ＭＳ Ｐゴシック" panose="020B0600070205080204" pitchFamily="50" charset="-128"/>
              <a:ea typeface="ＭＳ Ｐゴシック" panose="020B0600070205080204" pitchFamily="50" charset="-128"/>
            </a:rPr>
            <a:t>3,718</a:t>
          </a:r>
          <a:r>
            <a:rPr kumimoji="1" lang="ja-JP" altLang="en-US" sz="1300">
              <a:latin typeface="ＭＳ Ｐゴシック" panose="020B0600070205080204" pitchFamily="50" charset="-128"/>
              <a:ea typeface="ＭＳ Ｐゴシック" panose="020B0600070205080204" pitchFamily="50" charset="-128"/>
            </a:rPr>
            <a:t>円増となり、今後も新庁舎建設事業、公営住宅建設事業、十三湖地区ほ場整備事業、統合小中学校建設事業、総合福祉健康センター建設事業等の大型事業の元利償還が続くため、償還が終了する事業を加味しても、</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７年度まで増傾向で推移する見込みである。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青森県中泊町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年度の町村合併以降、退職者不補充等の歳出削減に努め、公債費も平成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年度をピークに減少傾向が続き実質収支等が改善されてきたところ。令和５年度決算における実質収支額と財政調整基金の合計は</a:t>
          </a:r>
          <a:r>
            <a:rPr kumimoji="1" lang="en-US" altLang="ja-JP" sz="1400">
              <a:latin typeface="ＭＳ ゴシック" pitchFamily="49" charset="-128"/>
              <a:ea typeface="ＭＳ ゴシック" pitchFamily="49" charset="-128"/>
            </a:rPr>
            <a:t>3,074</a:t>
          </a:r>
          <a:r>
            <a:rPr kumimoji="1" lang="ja-JP" altLang="en-US" sz="1400">
              <a:latin typeface="ＭＳ ゴシック" pitchFamily="49" charset="-128"/>
              <a:ea typeface="ＭＳ ゴシック" pitchFamily="49" charset="-128"/>
            </a:rPr>
            <a:t>百万円となり、標準財政規模に占める割合は、増加傾向にある。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青森県中泊町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年度の</a:t>
          </a:r>
          <a:r>
            <a:rPr kumimoji="1" lang="en-US" altLang="ja-JP" sz="1400">
              <a:latin typeface="ＭＳ ゴシック" pitchFamily="49" charset="-128"/>
              <a:ea typeface="ＭＳ ゴシック" pitchFamily="49" charset="-128"/>
            </a:rPr>
            <a:t>5.19%(</a:t>
          </a:r>
          <a:r>
            <a:rPr kumimoji="1" lang="ja-JP" altLang="en-US" sz="1400">
              <a:latin typeface="ＭＳ ゴシック" pitchFamily="49" charset="-128"/>
              <a:ea typeface="ＭＳ ゴシック" pitchFamily="49" charset="-128"/>
            </a:rPr>
            <a:t>赤字額△</a:t>
          </a:r>
          <a:r>
            <a:rPr kumimoji="1" lang="en-US" altLang="ja-JP" sz="1400">
              <a:latin typeface="ＭＳ ゴシック" pitchFamily="49" charset="-128"/>
              <a:ea typeface="ＭＳ ゴシック" pitchFamily="49" charset="-128"/>
            </a:rPr>
            <a:t>259</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をピークに年々減少し、平成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年度決算で全会計の黒字化を達成し、平成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年度の国民健康保険事業では、臓器移植と肝炎の新薬の突発的な影響により医療費が増大し赤字となったものの、</a:t>
          </a:r>
          <a:r>
            <a:rPr kumimoji="1" lang="en-US" altLang="ja-JP" sz="1400">
              <a:latin typeface="ＭＳ ゴシック" pitchFamily="49" charset="-128"/>
              <a:ea typeface="ＭＳ ゴシック" pitchFamily="49" charset="-128"/>
            </a:rPr>
            <a:t>H28</a:t>
          </a:r>
          <a:r>
            <a:rPr kumimoji="1" lang="ja-JP" altLang="en-US" sz="1400">
              <a:latin typeface="ＭＳ ゴシック" pitchFamily="49" charset="-128"/>
              <a:ea typeface="ＭＳ ゴシック" pitchFamily="49" charset="-128"/>
            </a:rPr>
            <a:t>以降は黒字決算を保っている。</a:t>
          </a:r>
        </a:p>
        <a:p>
          <a:r>
            <a:rPr kumimoji="1" lang="ja-JP" altLang="en-US" sz="1400">
              <a:latin typeface="ＭＳ ゴシック" pitchFamily="49" charset="-128"/>
              <a:ea typeface="ＭＳ ゴシック" pitchFamily="49" charset="-128"/>
            </a:rPr>
            <a:t>　今後も歳入の確保に取り組むとともに事務事業の見直しなど歳出削減を実施し、法定外操出金の抑制を図り、必要に応じて一般会計繰出金を確保し、連結実質赤字比率の改善に継続的に努め、更なる健全な財政運営を目指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DO56"/>
  <sheetViews>
    <sheetView showGridLines="0" zoomScale="80" zoomScaleNormal="80" workbookViewId="0">
      <selection activeCell="S2" sqref="S2"/>
    </sheetView>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78</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79</v>
      </c>
      <c r="C2" s="182"/>
      <c r="D2" s="183"/>
    </row>
    <row r="3" spans="1:119" ht="18.75" customHeight="1" thickBot="1" x14ac:dyDescent="0.25">
      <c r="A3" s="181"/>
      <c r="B3" s="592" t="s">
        <v>80</v>
      </c>
      <c r="C3" s="593"/>
      <c r="D3" s="593"/>
      <c r="E3" s="594"/>
      <c r="F3" s="594"/>
      <c r="G3" s="594"/>
      <c r="H3" s="594"/>
      <c r="I3" s="594"/>
      <c r="J3" s="594"/>
      <c r="K3" s="594"/>
      <c r="L3" s="594" t="s">
        <v>81</v>
      </c>
      <c r="M3" s="594"/>
      <c r="N3" s="594"/>
      <c r="O3" s="594"/>
      <c r="P3" s="594"/>
      <c r="Q3" s="594"/>
      <c r="R3" s="597"/>
      <c r="S3" s="597"/>
      <c r="T3" s="597"/>
      <c r="U3" s="597"/>
      <c r="V3" s="598"/>
      <c r="W3" s="488" t="s">
        <v>82</v>
      </c>
      <c r="X3" s="489"/>
      <c r="Y3" s="489"/>
      <c r="Z3" s="489"/>
      <c r="AA3" s="489"/>
      <c r="AB3" s="593"/>
      <c r="AC3" s="597" t="s">
        <v>83</v>
      </c>
      <c r="AD3" s="489"/>
      <c r="AE3" s="489"/>
      <c r="AF3" s="489"/>
      <c r="AG3" s="489"/>
      <c r="AH3" s="489"/>
      <c r="AI3" s="489"/>
      <c r="AJ3" s="489"/>
      <c r="AK3" s="489"/>
      <c r="AL3" s="559"/>
      <c r="AM3" s="488" t="s">
        <v>84</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85</v>
      </c>
      <c r="BO3" s="489"/>
      <c r="BP3" s="489"/>
      <c r="BQ3" s="489"/>
      <c r="BR3" s="489"/>
      <c r="BS3" s="489"/>
      <c r="BT3" s="489"/>
      <c r="BU3" s="559"/>
      <c r="BV3" s="488" t="s">
        <v>86</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87</v>
      </c>
      <c r="CU3" s="489"/>
      <c r="CV3" s="489"/>
      <c r="CW3" s="489"/>
      <c r="CX3" s="489"/>
      <c r="CY3" s="489"/>
      <c r="CZ3" s="489"/>
      <c r="DA3" s="559"/>
      <c r="DB3" s="488" t="s">
        <v>88</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89</v>
      </c>
      <c r="AZ4" s="446"/>
      <c r="BA4" s="446"/>
      <c r="BB4" s="446"/>
      <c r="BC4" s="446"/>
      <c r="BD4" s="446"/>
      <c r="BE4" s="446"/>
      <c r="BF4" s="446"/>
      <c r="BG4" s="446"/>
      <c r="BH4" s="446"/>
      <c r="BI4" s="446"/>
      <c r="BJ4" s="446"/>
      <c r="BK4" s="446"/>
      <c r="BL4" s="446"/>
      <c r="BM4" s="447"/>
      <c r="BN4" s="448">
        <v>10063308</v>
      </c>
      <c r="BO4" s="449"/>
      <c r="BP4" s="449"/>
      <c r="BQ4" s="449"/>
      <c r="BR4" s="449"/>
      <c r="BS4" s="449"/>
      <c r="BT4" s="449"/>
      <c r="BU4" s="450"/>
      <c r="BV4" s="448">
        <v>9989808</v>
      </c>
      <c r="BW4" s="449"/>
      <c r="BX4" s="449"/>
      <c r="BY4" s="449"/>
      <c r="BZ4" s="449"/>
      <c r="CA4" s="449"/>
      <c r="CB4" s="449"/>
      <c r="CC4" s="450"/>
      <c r="CD4" s="585" t="s">
        <v>90</v>
      </c>
      <c r="CE4" s="586"/>
      <c r="CF4" s="586"/>
      <c r="CG4" s="586"/>
      <c r="CH4" s="586"/>
      <c r="CI4" s="586"/>
      <c r="CJ4" s="586"/>
      <c r="CK4" s="586"/>
      <c r="CL4" s="586"/>
      <c r="CM4" s="586"/>
      <c r="CN4" s="586"/>
      <c r="CO4" s="586"/>
      <c r="CP4" s="586"/>
      <c r="CQ4" s="586"/>
      <c r="CR4" s="586"/>
      <c r="CS4" s="587"/>
      <c r="CT4" s="588">
        <v>5</v>
      </c>
      <c r="CU4" s="589"/>
      <c r="CV4" s="589"/>
      <c r="CW4" s="589"/>
      <c r="CX4" s="589"/>
      <c r="CY4" s="589"/>
      <c r="CZ4" s="589"/>
      <c r="DA4" s="590"/>
      <c r="DB4" s="588">
        <v>5.0999999999999996</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91</v>
      </c>
      <c r="AN5" s="376"/>
      <c r="AO5" s="376"/>
      <c r="AP5" s="376"/>
      <c r="AQ5" s="376"/>
      <c r="AR5" s="376"/>
      <c r="AS5" s="376"/>
      <c r="AT5" s="377"/>
      <c r="AU5" s="477" t="s">
        <v>92</v>
      </c>
      <c r="AV5" s="478"/>
      <c r="AW5" s="478"/>
      <c r="AX5" s="478"/>
      <c r="AY5" s="433" t="s">
        <v>93</v>
      </c>
      <c r="AZ5" s="434"/>
      <c r="BA5" s="434"/>
      <c r="BB5" s="434"/>
      <c r="BC5" s="434"/>
      <c r="BD5" s="434"/>
      <c r="BE5" s="434"/>
      <c r="BF5" s="434"/>
      <c r="BG5" s="434"/>
      <c r="BH5" s="434"/>
      <c r="BI5" s="434"/>
      <c r="BJ5" s="434"/>
      <c r="BK5" s="434"/>
      <c r="BL5" s="434"/>
      <c r="BM5" s="435"/>
      <c r="BN5" s="419">
        <v>9819688</v>
      </c>
      <c r="BO5" s="420"/>
      <c r="BP5" s="420"/>
      <c r="BQ5" s="420"/>
      <c r="BR5" s="420"/>
      <c r="BS5" s="420"/>
      <c r="BT5" s="420"/>
      <c r="BU5" s="421"/>
      <c r="BV5" s="419">
        <v>9662663</v>
      </c>
      <c r="BW5" s="420"/>
      <c r="BX5" s="420"/>
      <c r="BY5" s="420"/>
      <c r="BZ5" s="420"/>
      <c r="CA5" s="420"/>
      <c r="CB5" s="420"/>
      <c r="CC5" s="421"/>
      <c r="CD5" s="459" t="s">
        <v>94</v>
      </c>
      <c r="CE5" s="379"/>
      <c r="CF5" s="379"/>
      <c r="CG5" s="379"/>
      <c r="CH5" s="379"/>
      <c r="CI5" s="379"/>
      <c r="CJ5" s="379"/>
      <c r="CK5" s="379"/>
      <c r="CL5" s="379"/>
      <c r="CM5" s="379"/>
      <c r="CN5" s="379"/>
      <c r="CO5" s="379"/>
      <c r="CP5" s="379"/>
      <c r="CQ5" s="379"/>
      <c r="CR5" s="379"/>
      <c r="CS5" s="460"/>
      <c r="CT5" s="416">
        <v>93.1</v>
      </c>
      <c r="CU5" s="417"/>
      <c r="CV5" s="417"/>
      <c r="CW5" s="417"/>
      <c r="CX5" s="417"/>
      <c r="CY5" s="417"/>
      <c r="CZ5" s="417"/>
      <c r="DA5" s="418"/>
      <c r="DB5" s="416">
        <v>92.1</v>
      </c>
      <c r="DC5" s="417"/>
      <c r="DD5" s="417"/>
      <c r="DE5" s="417"/>
      <c r="DF5" s="417"/>
      <c r="DG5" s="417"/>
      <c r="DH5" s="417"/>
      <c r="DI5" s="418"/>
    </row>
    <row r="6" spans="1:119" ht="18.75" customHeight="1" x14ac:dyDescent="0.2">
      <c r="A6" s="181"/>
      <c r="B6" s="565" t="s">
        <v>95</v>
      </c>
      <c r="C6" s="406"/>
      <c r="D6" s="406"/>
      <c r="E6" s="566"/>
      <c r="F6" s="566"/>
      <c r="G6" s="566"/>
      <c r="H6" s="566"/>
      <c r="I6" s="566"/>
      <c r="J6" s="566"/>
      <c r="K6" s="566"/>
      <c r="L6" s="566" t="s">
        <v>96</v>
      </c>
      <c r="M6" s="566"/>
      <c r="N6" s="566"/>
      <c r="O6" s="566"/>
      <c r="P6" s="566"/>
      <c r="Q6" s="566"/>
      <c r="R6" s="404"/>
      <c r="S6" s="404"/>
      <c r="T6" s="404"/>
      <c r="U6" s="404"/>
      <c r="V6" s="572"/>
      <c r="W6" s="509" t="s">
        <v>97</v>
      </c>
      <c r="X6" s="405"/>
      <c r="Y6" s="405"/>
      <c r="Z6" s="405"/>
      <c r="AA6" s="405"/>
      <c r="AB6" s="406"/>
      <c r="AC6" s="577" t="s">
        <v>98</v>
      </c>
      <c r="AD6" s="578"/>
      <c r="AE6" s="578"/>
      <c r="AF6" s="578"/>
      <c r="AG6" s="578"/>
      <c r="AH6" s="578"/>
      <c r="AI6" s="578"/>
      <c r="AJ6" s="578"/>
      <c r="AK6" s="578"/>
      <c r="AL6" s="579"/>
      <c r="AM6" s="476" t="s">
        <v>99</v>
      </c>
      <c r="AN6" s="376"/>
      <c r="AO6" s="376"/>
      <c r="AP6" s="376"/>
      <c r="AQ6" s="376"/>
      <c r="AR6" s="376"/>
      <c r="AS6" s="376"/>
      <c r="AT6" s="377"/>
      <c r="AU6" s="477" t="s">
        <v>92</v>
      </c>
      <c r="AV6" s="478"/>
      <c r="AW6" s="478"/>
      <c r="AX6" s="478"/>
      <c r="AY6" s="433" t="s">
        <v>100</v>
      </c>
      <c r="AZ6" s="434"/>
      <c r="BA6" s="434"/>
      <c r="BB6" s="434"/>
      <c r="BC6" s="434"/>
      <c r="BD6" s="434"/>
      <c r="BE6" s="434"/>
      <c r="BF6" s="434"/>
      <c r="BG6" s="434"/>
      <c r="BH6" s="434"/>
      <c r="BI6" s="434"/>
      <c r="BJ6" s="434"/>
      <c r="BK6" s="434"/>
      <c r="BL6" s="434"/>
      <c r="BM6" s="435"/>
      <c r="BN6" s="419">
        <v>243620</v>
      </c>
      <c r="BO6" s="420"/>
      <c r="BP6" s="420"/>
      <c r="BQ6" s="420"/>
      <c r="BR6" s="420"/>
      <c r="BS6" s="420"/>
      <c r="BT6" s="420"/>
      <c r="BU6" s="421"/>
      <c r="BV6" s="419">
        <v>327145</v>
      </c>
      <c r="BW6" s="420"/>
      <c r="BX6" s="420"/>
      <c r="BY6" s="420"/>
      <c r="BZ6" s="420"/>
      <c r="CA6" s="420"/>
      <c r="CB6" s="420"/>
      <c r="CC6" s="421"/>
      <c r="CD6" s="459" t="s">
        <v>101</v>
      </c>
      <c r="CE6" s="379"/>
      <c r="CF6" s="379"/>
      <c r="CG6" s="379"/>
      <c r="CH6" s="379"/>
      <c r="CI6" s="379"/>
      <c r="CJ6" s="379"/>
      <c r="CK6" s="379"/>
      <c r="CL6" s="379"/>
      <c r="CM6" s="379"/>
      <c r="CN6" s="379"/>
      <c r="CO6" s="379"/>
      <c r="CP6" s="379"/>
      <c r="CQ6" s="379"/>
      <c r="CR6" s="379"/>
      <c r="CS6" s="460"/>
      <c r="CT6" s="562">
        <v>93.4</v>
      </c>
      <c r="CU6" s="563"/>
      <c r="CV6" s="563"/>
      <c r="CW6" s="563"/>
      <c r="CX6" s="563"/>
      <c r="CY6" s="563"/>
      <c r="CZ6" s="563"/>
      <c r="DA6" s="564"/>
      <c r="DB6" s="562">
        <v>93</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102</v>
      </c>
      <c r="AN7" s="376"/>
      <c r="AO7" s="376"/>
      <c r="AP7" s="376"/>
      <c r="AQ7" s="376"/>
      <c r="AR7" s="376"/>
      <c r="AS7" s="376"/>
      <c r="AT7" s="377"/>
      <c r="AU7" s="477" t="s">
        <v>92</v>
      </c>
      <c r="AV7" s="478"/>
      <c r="AW7" s="478"/>
      <c r="AX7" s="478"/>
      <c r="AY7" s="433" t="s">
        <v>103</v>
      </c>
      <c r="AZ7" s="434"/>
      <c r="BA7" s="434"/>
      <c r="BB7" s="434"/>
      <c r="BC7" s="434"/>
      <c r="BD7" s="434"/>
      <c r="BE7" s="434"/>
      <c r="BF7" s="434"/>
      <c r="BG7" s="434"/>
      <c r="BH7" s="434"/>
      <c r="BI7" s="434"/>
      <c r="BJ7" s="434"/>
      <c r="BK7" s="434"/>
      <c r="BL7" s="434"/>
      <c r="BM7" s="435"/>
      <c r="BN7" s="419">
        <v>1166</v>
      </c>
      <c r="BO7" s="420"/>
      <c r="BP7" s="420"/>
      <c r="BQ7" s="420"/>
      <c r="BR7" s="420"/>
      <c r="BS7" s="420"/>
      <c r="BT7" s="420"/>
      <c r="BU7" s="421"/>
      <c r="BV7" s="419">
        <v>81498</v>
      </c>
      <c r="BW7" s="420"/>
      <c r="BX7" s="420"/>
      <c r="BY7" s="420"/>
      <c r="BZ7" s="420"/>
      <c r="CA7" s="420"/>
      <c r="CB7" s="420"/>
      <c r="CC7" s="421"/>
      <c r="CD7" s="459" t="s">
        <v>104</v>
      </c>
      <c r="CE7" s="379"/>
      <c r="CF7" s="379"/>
      <c r="CG7" s="379"/>
      <c r="CH7" s="379"/>
      <c r="CI7" s="379"/>
      <c r="CJ7" s="379"/>
      <c r="CK7" s="379"/>
      <c r="CL7" s="379"/>
      <c r="CM7" s="379"/>
      <c r="CN7" s="379"/>
      <c r="CO7" s="379"/>
      <c r="CP7" s="379"/>
      <c r="CQ7" s="379"/>
      <c r="CR7" s="379"/>
      <c r="CS7" s="460"/>
      <c r="CT7" s="419">
        <v>4891707</v>
      </c>
      <c r="CU7" s="420"/>
      <c r="CV7" s="420"/>
      <c r="CW7" s="420"/>
      <c r="CX7" s="420"/>
      <c r="CY7" s="420"/>
      <c r="CZ7" s="420"/>
      <c r="DA7" s="421"/>
      <c r="DB7" s="419">
        <v>4847078</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105</v>
      </c>
      <c r="AN8" s="376"/>
      <c r="AO8" s="376"/>
      <c r="AP8" s="376"/>
      <c r="AQ8" s="376"/>
      <c r="AR8" s="376"/>
      <c r="AS8" s="376"/>
      <c r="AT8" s="377"/>
      <c r="AU8" s="477" t="s">
        <v>92</v>
      </c>
      <c r="AV8" s="478"/>
      <c r="AW8" s="478"/>
      <c r="AX8" s="478"/>
      <c r="AY8" s="433" t="s">
        <v>106</v>
      </c>
      <c r="AZ8" s="434"/>
      <c r="BA8" s="434"/>
      <c r="BB8" s="434"/>
      <c r="BC8" s="434"/>
      <c r="BD8" s="434"/>
      <c r="BE8" s="434"/>
      <c r="BF8" s="434"/>
      <c r="BG8" s="434"/>
      <c r="BH8" s="434"/>
      <c r="BI8" s="434"/>
      <c r="BJ8" s="434"/>
      <c r="BK8" s="434"/>
      <c r="BL8" s="434"/>
      <c r="BM8" s="435"/>
      <c r="BN8" s="419">
        <v>242454</v>
      </c>
      <c r="BO8" s="420"/>
      <c r="BP8" s="420"/>
      <c r="BQ8" s="420"/>
      <c r="BR8" s="420"/>
      <c r="BS8" s="420"/>
      <c r="BT8" s="420"/>
      <c r="BU8" s="421"/>
      <c r="BV8" s="419">
        <v>245647</v>
      </c>
      <c r="BW8" s="420"/>
      <c r="BX8" s="420"/>
      <c r="BY8" s="420"/>
      <c r="BZ8" s="420"/>
      <c r="CA8" s="420"/>
      <c r="CB8" s="420"/>
      <c r="CC8" s="421"/>
      <c r="CD8" s="459" t="s">
        <v>107</v>
      </c>
      <c r="CE8" s="379"/>
      <c r="CF8" s="379"/>
      <c r="CG8" s="379"/>
      <c r="CH8" s="379"/>
      <c r="CI8" s="379"/>
      <c r="CJ8" s="379"/>
      <c r="CK8" s="379"/>
      <c r="CL8" s="379"/>
      <c r="CM8" s="379"/>
      <c r="CN8" s="379"/>
      <c r="CO8" s="379"/>
      <c r="CP8" s="379"/>
      <c r="CQ8" s="379"/>
      <c r="CR8" s="379"/>
      <c r="CS8" s="460"/>
      <c r="CT8" s="522">
        <v>0.22</v>
      </c>
      <c r="CU8" s="523"/>
      <c r="CV8" s="523"/>
      <c r="CW8" s="523"/>
      <c r="CX8" s="523"/>
      <c r="CY8" s="523"/>
      <c r="CZ8" s="523"/>
      <c r="DA8" s="524"/>
      <c r="DB8" s="522">
        <v>0.22</v>
      </c>
      <c r="DC8" s="523"/>
      <c r="DD8" s="523"/>
      <c r="DE8" s="523"/>
      <c r="DF8" s="523"/>
      <c r="DG8" s="523"/>
      <c r="DH8" s="523"/>
      <c r="DI8" s="524"/>
    </row>
    <row r="9" spans="1:119" ht="18.75" customHeight="1" thickBot="1" x14ac:dyDescent="0.25">
      <c r="A9" s="181"/>
      <c r="B9" s="551" t="s">
        <v>108</v>
      </c>
      <c r="C9" s="552"/>
      <c r="D9" s="552"/>
      <c r="E9" s="552"/>
      <c r="F9" s="552"/>
      <c r="G9" s="552"/>
      <c r="H9" s="552"/>
      <c r="I9" s="552"/>
      <c r="J9" s="552"/>
      <c r="K9" s="470"/>
      <c r="L9" s="553" t="s">
        <v>109</v>
      </c>
      <c r="M9" s="554"/>
      <c r="N9" s="554"/>
      <c r="O9" s="554"/>
      <c r="P9" s="554"/>
      <c r="Q9" s="555"/>
      <c r="R9" s="556">
        <v>9657</v>
      </c>
      <c r="S9" s="557"/>
      <c r="T9" s="557"/>
      <c r="U9" s="557"/>
      <c r="V9" s="558"/>
      <c r="W9" s="488" t="s">
        <v>110</v>
      </c>
      <c r="X9" s="489"/>
      <c r="Y9" s="489"/>
      <c r="Z9" s="489"/>
      <c r="AA9" s="489"/>
      <c r="AB9" s="489"/>
      <c r="AC9" s="489"/>
      <c r="AD9" s="489"/>
      <c r="AE9" s="489"/>
      <c r="AF9" s="489"/>
      <c r="AG9" s="489"/>
      <c r="AH9" s="489"/>
      <c r="AI9" s="489"/>
      <c r="AJ9" s="489"/>
      <c r="AK9" s="489"/>
      <c r="AL9" s="559"/>
      <c r="AM9" s="476" t="s">
        <v>111</v>
      </c>
      <c r="AN9" s="376"/>
      <c r="AO9" s="376"/>
      <c r="AP9" s="376"/>
      <c r="AQ9" s="376"/>
      <c r="AR9" s="376"/>
      <c r="AS9" s="376"/>
      <c r="AT9" s="377"/>
      <c r="AU9" s="477" t="s">
        <v>92</v>
      </c>
      <c r="AV9" s="478"/>
      <c r="AW9" s="478"/>
      <c r="AX9" s="478"/>
      <c r="AY9" s="433" t="s">
        <v>112</v>
      </c>
      <c r="AZ9" s="434"/>
      <c r="BA9" s="434"/>
      <c r="BB9" s="434"/>
      <c r="BC9" s="434"/>
      <c r="BD9" s="434"/>
      <c r="BE9" s="434"/>
      <c r="BF9" s="434"/>
      <c r="BG9" s="434"/>
      <c r="BH9" s="434"/>
      <c r="BI9" s="434"/>
      <c r="BJ9" s="434"/>
      <c r="BK9" s="434"/>
      <c r="BL9" s="434"/>
      <c r="BM9" s="435"/>
      <c r="BN9" s="419">
        <v>-3193</v>
      </c>
      <c r="BO9" s="420"/>
      <c r="BP9" s="420"/>
      <c r="BQ9" s="420"/>
      <c r="BR9" s="420"/>
      <c r="BS9" s="420"/>
      <c r="BT9" s="420"/>
      <c r="BU9" s="421"/>
      <c r="BV9" s="419">
        <v>2433</v>
      </c>
      <c r="BW9" s="420"/>
      <c r="BX9" s="420"/>
      <c r="BY9" s="420"/>
      <c r="BZ9" s="420"/>
      <c r="CA9" s="420"/>
      <c r="CB9" s="420"/>
      <c r="CC9" s="421"/>
      <c r="CD9" s="459" t="s">
        <v>113</v>
      </c>
      <c r="CE9" s="379"/>
      <c r="CF9" s="379"/>
      <c r="CG9" s="379"/>
      <c r="CH9" s="379"/>
      <c r="CI9" s="379"/>
      <c r="CJ9" s="379"/>
      <c r="CK9" s="379"/>
      <c r="CL9" s="379"/>
      <c r="CM9" s="379"/>
      <c r="CN9" s="379"/>
      <c r="CO9" s="379"/>
      <c r="CP9" s="379"/>
      <c r="CQ9" s="379"/>
      <c r="CR9" s="379"/>
      <c r="CS9" s="460"/>
      <c r="CT9" s="416">
        <v>18.100000000000001</v>
      </c>
      <c r="CU9" s="417"/>
      <c r="CV9" s="417"/>
      <c r="CW9" s="417"/>
      <c r="CX9" s="417"/>
      <c r="CY9" s="417"/>
      <c r="CZ9" s="417"/>
      <c r="DA9" s="418"/>
      <c r="DB9" s="416">
        <v>16.899999999999999</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114</v>
      </c>
      <c r="M10" s="376"/>
      <c r="N10" s="376"/>
      <c r="O10" s="376"/>
      <c r="P10" s="376"/>
      <c r="Q10" s="377"/>
      <c r="R10" s="372">
        <v>11187</v>
      </c>
      <c r="S10" s="373"/>
      <c r="T10" s="373"/>
      <c r="U10" s="373"/>
      <c r="V10" s="432"/>
      <c r="W10" s="560"/>
      <c r="X10" s="370"/>
      <c r="Y10" s="370"/>
      <c r="Z10" s="370"/>
      <c r="AA10" s="370"/>
      <c r="AB10" s="370"/>
      <c r="AC10" s="370"/>
      <c r="AD10" s="370"/>
      <c r="AE10" s="370"/>
      <c r="AF10" s="370"/>
      <c r="AG10" s="370"/>
      <c r="AH10" s="370"/>
      <c r="AI10" s="370"/>
      <c r="AJ10" s="370"/>
      <c r="AK10" s="370"/>
      <c r="AL10" s="561"/>
      <c r="AM10" s="476" t="s">
        <v>115</v>
      </c>
      <c r="AN10" s="376"/>
      <c r="AO10" s="376"/>
      <c r="AP10" s="376"/>
      <c r="AQ10" s="376"/>
      <c r="AR10" s="376"/>
      <c r="AS10" s="376"/>
      <c r="AT10" s="377"/>
      <c r="AU10" s="477" t="s">
        <v>116</v>
      </c>
      <c r="AV10" s="478"/>
      <c r="AW10" s="478"/>
      <c r="AX10" s="478"/>
      <c r="AY10" s="433" t="s">
        <v>117</v>
      </c>
      <c r="AZ10" s="434"/>
      <c r="BA10" s="434"/>
      <c r="BB10" s="434"/>
      <c r="BC10" s="434"/>
      <c r="BD10" s="434"/>
      <c r="BE10" s="434"/>
      <c r="BF10" s="434"/>
      <c r="BG10" s="434"/>
      <c r="BH10" s="434"/>
      <c r="BI10" s="434"/>
      <c r="BJ10" s="434"/>
      <c r="BK10" s="434"/>
      <c r="BL10" s="434"/>
      <c r="BM10" s="435"/>
      <c r="BN10" s="419">
        <v>452079</v>
      </c>
      <c r="BO10" s="420"/>
      <c r="BP10" s="420"/>
      <c r="BQ10" s="420"/>
      <c r="BR10" s="420"/>
      <c r="BS10" s="420"/>
      <c r="BT10" s="420"/>
      <c r="BU10" s="421"/>
      <c r="BV10" s="419">
        <v>952370</v>
      </c>
      <c r="BW10" s="420"/>
      <c r="BX10" s="420"/>
      <c r="BY10" s="420"/>
      <c r="BZ10" s="420"/>
      <c r="CA10" s="420"/>
      <c r="CB10" s="420"/>
      <c r="CC10" s="421"/>
      <c r="CD10" s="184" t="s">
        <v>118</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119</v>
      </c>
      <c r="M11" s="381"/>
      <c r="N11" s="381"/>
      <c r="O11" s="381"/>
      <c r="P11" s="381"/>
      <c r="Q11" s="382"/>
      <c r="R11" s="548" t="s">
        <v>120</v>
      </c>
      <c r="S11" s="549"/>
      <c r="T11" s="549"/>
      <c r="U11" s="549"/>
      <c r="V11" s="550"/>
      <c r="W11" s="560"/>
      <c r="X11" s="370"/>
      <c r="Y11" s="370"/>
      <c r="Z11" s="370"/>
      <c r="AA11" s="370"/>
      <c r="AB11" s="370"/>
      <c r="AC11" s="370"/>
      <c r="AD11" s="370"/>
      <c r="AE11" s="370"/>
      <c r="AF11" s="370"/>
      <c r="AG11" s="370"/>
      <c r="AH11" s="370"/>
      <c r="AI11" s="370"/>
      <c r="AJ11" s="370"/>
      <c r="AK11" s="370"/>
      <c r="AL11" s="561"/>
      <c r="AM11" s="476" t="s">
        <v>121</v>
      </c>
      <c r="AN11" s="376"/>
      <c r="AO11" s="376"/>
      <c r="AP11" s="376"/>
      <c r="AQ11" s="376"/>
      <c r="AR11" s="376"/>
      <c r="AS11" s="376"/>
      <c r="AT11" s="377"/>
      <c r="AU11" s="477" t="s">
        <v>116</v>
      </c>
      <c r="AV11" s="478"/>
      <c r="AW11" s="478"/>
      <c r="AX11" s="478"/>
      <c r="AY11" s="433" t="s">
        <v>122</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123</v>
      </c>
      <c r="CE11" s="379"/>
      <c r="CF11" s="379"/>
      <c r="CG11" s="379"/>
      <c r="CH11" s="379"/>
      <c r="CI11" s="379"/>
      <c r="CJ11" s="379"/>
      <c r="CK11" s="379"/>
      <c r="CL11" s="379"/>
      <c r="CM11" s="379"/>
      <c r="CN11" s="379"/>
      <c r="CO11" s="379"/>
      <c r="CP11" s="379"/>
      <c r="CQ11" s="379"/>
      <c r="CR11" s="379"/>
      <c r="CS11" s="460"/>
      <c r="CT11" s="522" t="s">
        <v>124</v>
      </c>
      <c r="CU11" s="523"/>
      <c r="CV11" s="523"/>
      <c r="CW11" s="523"/>
      <c r="CX11" s="523"/>
      <c r="CY11" s="523"/>
      <c r="CZ11" s="523"/>
      <c r="DA11" s="524"/>
      <c r="DB11" s="522" t="s">
        <v>124</v>
      </c>
      <c r="DC11" s="523"/>
      <c r="DD11" s="523"/>
      <c r="DE11" s="523"/>
      <c r="DF11" s="523"/>
      <c r="DG11" s="523"/>
      <c r="DH11" s="523"/>
      <c r="DI11" s="524"/>
    </row>
    <row r="12" spans="1:119" ht="18.75" customHeight="1" x14ac:dyDescent="0.2">
      <c r="A12" s="181"/>
      <c r="B12" s="525" t="s">
        <v>125</v>
      </c>
      <c r="C12" s="526"/>
      <c r="D12" s="526"/>
      <c r="E12" s="526"/>
      <c r="F12" s="526"/>
      <c r="G12" s="526"/>
      <c r="H12" s="526"/>
      <c r="I12" s="526"/>
      <c r="J12" s="526"/>
      <c r="K12" s="527"/>
      <c r="L12" s="534" t="s">
        <v>126</v>
      </c>
      <c r="M12" s="535"/>
      <c r="N12" s="535"/>
      <c r="O12" s="535"/>
      <c r="P12" s="535"/>
      <c r="Q12" s="536"/>
      <c r="R12" s="537">
        <v>9645</v>
      </c>
      <c r="S12" s="538"/>
      <c r="T12" s="538"/>
      <c r="U12" s="538"/>
      <c r="V12" s="539"/>
      <c r="W12" s="540" t="s">
        <v>1</v>
      </c>
      <c r="X12" s="478"/>
      <c r="Y12" s="478"/>
      <c r="Z12" s="478"/>
      <c r="AA12" s="478"/>
      <c r="AB12" s="541"/>
      <c r="AC12" s="542" t="s">
        <v>127</v>
      </c>
      <c r="AD12" s="543"/>
      <c r="AE12" s="543"/>
      <c r="AF12" s="543"/>
      <c r="AG12" s="544"/>
      <c r="AH12" s="542" t="s">
        <v>128</v>
      </c>
      <c r="AI12" s="543"/>
      <c r="AJ12" s="543"/>
      <c r="AK12" s="543"/>
      <c r="AL12" s="545"/>
      <c r="AM12" s="476" t="s">
        <v>129</v>
      </c>
      <c r="AN12" s="376"/>
      <c r="AO12" s="376"/>
      <c r="AP12" s="376"/>
      <c r="AQ12" s="376"/>
      <c r="AR12" s="376"/>
      <c r="AS12" s="376"/>
      <c r="AT12" s="377"/>
      <c r="AU12" s="477" t="s">
        <v>92</v>
      </c>
      <c r="AV12" s="478"/>
      <c r="AW12" s="478"/>
      <c r="AX12" s="478"/>
      <c r="AY12" s="433" t="s">
        <v>130</v>
      </c>
      <c r="AZ12" s="434"/>
      <c r="BA12" s="434"/>
      <c r="BB12" s="434"/>
      <c r="BC12" s="434"/>
      <c r="BD12" s="434"/>
      <c r="BE12" s="434"/>
      <c r="BF12" s="434"/>
      <c r="BG12" s="434"/>
      <c r="BH12" s="434"/>
      <c r="BI12" s="434"/>
      <c r="BJ12" s="434"/>
      <c r="BK12" s="434"/>
      <c r="BL12" s="434"/>
      <c r="BM12" s="435"/>
      <c r="BN12" s="419">
        <v>162738</v>
      </c>
      <c r="BO12" s="420"/>
      <c r="BP12" s="420"/>
      <c r="BQ12" s="420"/>
      <c r="BR12" s="420"/>
      <c r="BS12" s="420"/>
      <c r="BT12" s="420"/>
      <c r="BU12" s="421"/>
      <c r="BV12" s="419">
        <v>800290</v>
      </c>
      <c r="BW12" s="420"/>
      <c r="BX12" s="420"/>
      <c r="BY12" s="420"/>
      <c r="BZ12" s="420"/>
      <c r="CA12" s="420"/>
      <c r="CB12" s="420"/>
      <c r="CC12" s="421"/>
      <c r="CD12" s="459" t="s">
        <v>131</v>
      </c>
      <c r="CE12" s="379"/>
      <c r="CF12" s="379"/>
      <c r="CG12" s="379"/>
      <c r="CH12" s="379"/>
      <c r="CI12" s="379"/>
      <c r="CJ12" s="379"/>
      <c r="CK12" s="379"/>
      <c r="CL12" s="379"/>
      <c r="CM12" s="379"/>
      <c r="CN12" s="379"/>
      <c r="CO12" s="379"/>
      <c r="CP12" s="379"/>
      <c r="CQ12" s="379"/>
      <c r="CR12" s="379"/>
      <c r="CS12" s="460"/>
      <c r="CT12" s="522" t="s">
        <v>124</v>
      </c>
      <c r="CU12" s="523"/>
      <c r="CV12" s="523"/>
      <c r="CW12" s="523"/>
      <c r="CX12" s="523"/>
      <c r="CY12" s="523"/>
      <c r="CZ12" s="523"/>
      <c r="DA12" s="524"/>
      <c r="DB12" s="522" t="s">
        <v>124</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132</v>
      </c>
      <c r="N13" s="504"/>
      <c r="O13" s="504"/>
      <c r="P13" s="504"/>
      <c r="Q13" s="505"/>
      <c r="R13" s="506">
        <v>9580</v>
      </c>
      <c r="S13" s="507"/>
      <c r="T13" s="507"/>
      <c r="U13" s="507"/>
      <c r="V13" s="508"/>
      <c r="W13" s="509" t="s">
        <v>133</v>
      </c>
      <c r="X13" s="405"/>
      <c r="Y13" s="405"/>
      <c r="Z13" s="405"/>
      <c r="AA13" s="405"/>
      <c r="AB13" s="406"/>
      <c r="AC13" s="372">
        <v>919</v>
      </c>
      <c r="AD13" s="373"/>
      <c r="AE13" s="373"/>
      <c r="AF13" s="373"/>
      <c r="AG13" s="374"/>
      <c r="AH13" s="372">
        <v>1122</v>
      </c>
      <c r="AI13" s="373"/>
      <c r="AJ13" s="373"/>
      <c r="AK13" s="373"/>
      <c r="AL13" s="432"/>
      <c r="AM13" s="476" t="s">
        <v>134</v>
      </c>
      <c r="AN13" s="376"/>
      <c r="AO13" s="376"/>
      <c r="AP13" s="376"/>
      <c r="AQ13" s="376"/>
      <c r="AR13" s="376"/>
      <c r="AS13" s="376"/>
      <c r="AT13" s="377"/>
      <c r="AU13" s="477" t="s">
        <v>116</v>
      </c>
      <c r="AV13" s="478"/>
      <c r="AW13" s="478"/>
      <c r="AX13" s="478"/>
      <c r="AY13" s="433" t="s">
        <v>135</v>
      </c>
      <c r="AZ13" s="434"/>
      <c r="BA13" s="434"/>
      <c r="BB13" s="434"/>
      <c r="BC13" s="434"/>
      <c r="BD13" s="434"/>
      <c r="BE13" s="434"/>
      <c r="BF13" s="434"/>
      <c r="BG13" s="434"/>
      <c r="BH13" s="434"/>
      <c r="BI13" s="434"/>
      <c r="BJ13" s="434"/>
      <c r="BK13" s="434"/>
      <c r="BL13" s="434"/>
      <c r="BM13" s="435"/>
      <c r="BN13" s="419">
        <v>286148</v>
      </c>
      <c r="BO13" s="420"/>
      <c r="BP13" s="420"/>
      <c r="BQ13" s="420"/>
      <c r="BR13" s="420"/>
      <c r="BS13" s="420"/>
      <c r="BT13" s="420"/>
      <c r="BU13" s="421"/>
      <c r="BV13" s="419">
        <v>154513</v>
      </c>
      <c r="BW13" s="420"/>
      <c r="BX13" s="420"/>
      <c r="BY13" s="420"/>
      <c r="BZ13" s="420"/>
      <c r="CA13" s="420"/>
      <c r="CB13" s="420"/>
      <c r="CC13" s="421"/>
      <c r="CD13" s="459" t="s">
        <v>136</v>
      </c>
      <c r="CE13" s="379"/>
      <c r="CF13" s="379"/>
      <c r="CG13" s="379"/>
      <c r="CH13" s="379"/>
      <c r="CI13" s="379"/>
      <c r="CJ13" s="379"/>
      <c r="CK13" s="379"/>
      <c r="CL13" s="379"/>
      <c r="CM13" s="379"/>
      <c r="CN13" s="379"/>
      <c r="CO13" s="379"/>
      <c r="CP13" s="379"/>
      <c r="CQ13" s="379"/>
      <c r="CR13" s="379"/>
      <c r="CS13" s="460"/>
      <c r="CT13" s="416">
        <v>10.3</v>
      </c>
      <c r="CU13" s="417"/>
      <c r="CV13" s="417"/>
      <c r="CW13" s="417"/>
      <c r="CX13" s="417"/>
      <c r="CY13" s="417"/>
      <c r="CZ13" s="417"/>
      <c r="DA13" s="418"/>
      <c r="DB13" s="416">
        <v>10.6</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137</v>
      </c>
      <c r="M14" s="546"/>
      <c r="N14" s="546"/>
      <c r="O14" s="546"/>
      <c r="P14" s="546"/>
      <c r="Q14" s="547"/>
      <c r="R14" s="506">
        <v>10000</v>
      </c>
      <c r="S14" s="507"/>
      <c r="T14" s="507"/>
      <c r="U14" s="507"/>
      <c r="V14" s="508"/>
      <c r="W14" s="510"/>
      <c r="X14" s="408"/>
      <c r="Y14" s="408"/>
      <c r="Z14" s="408"/>
      <c r="AA14" s="408"/>
      <c r="AB14" s="409"/>
      <c r="AC14" s="499">
        <v>20.9</v>
      </c>
      <c r="AD14" s="500"/>
      <c r="AE14" s="500"/>
      <c r="AF14" s="500"/>
      <c r="AG14" s="501"/>
      <c r="AH14" s="499">
        <v>23.9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138</v>
      </c>
      <c r="CE14" s="457"/>
      <c r="CF14" s="457"/>
      <c r="CG14" s="457"/>
      <c r="CH14" s="457"/>
      <c r="CI14" s="457"/>
      <c r="CJ14" s="457"/>
      <c r="CK14" s="457"/>
      <c r="CL14" s="457"/>
      <c r="CM14" s="457"/>
      <c r="CN14" s="457"/>
      <c r="CO14" s="457"/>
      <c r="CP14" s="457"/>
      <c r="CQ14" s="457"/>
      <c r="CR14" s="457"/>
      <c r="CS14" s="458"/>
      <c r="CT14" s="516">
        <v>66.2</v>
      </c>
      <c r="CU14" s="517"/>
      <c r="CV14" s="517"/>
      <c r="CW14" s="517"/>
      <c r="CX14" s="517"/>
      <c r="CY14" s="517"/>
      <c r="CZ14" s="517"/>
      <c r="DA14" s="518"/>
      <c r="DB14" s="516">
        <v>64.599999999999994</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132</v>
      </c>
      <c r="N15" s="504"/>
      <c r="O15" s="504"/>
      <c r="P15" s="504"/>
      <c r="Q15" s="505"/>
      <c r="R15" s="506">
        <v>9937</v>
      </c>
      <c r="S15" s="507"/>
      <c r="T15" s="507"/>
      <c r="U15" s="507"/>
      <c r="V15" s="508"/>
      <c r="W15" s="509" t="s">
        <v>139</v>
      </c>
      <c r="X15" s="405"/>
      <c r="Y15" s="405"/>
      <c r="Z15" s="405"/>
      <c r="AA15" s="405"/>
      <c r="AB15" s="406"/>
      <c r="AC15" s="372">
        <v>1192</v>
      </c>
      <c r="AD15" s="373"/>
      <c r="AE15" s="373"/>
      <c r="AF15" s="373"/>
      <c r="AG15" s="374"/>
      <c r="AH15" s="372">
        <v>1322</v>
      </c>
      <c r="AI15" s="373"/>
      <c r="AJ15" s="373"/>
      <c r="AK15" s="373"/>
      <c r="AL15" s="432"/>
      <c r="AM15" s="476"/>
      <c r="AN15" s="376"/>
      <c r="AO15" s="376"/>
      <c r="AP15" s="376"/>
      <c r="AQ15" s="376"/>
      <c r="AR15" s="376"/>
      <c r="AS15" s="376"/>
      <c r="AT15" s="377"/>
      <c r="AU15" s="477"/>
      <c r="AV15" s="478"/>
      <c r="AW15" s="478"/>
      <c r="AX15" s="478"/>
      <c r="AY15" s="445" t="s">
        <v>140</v>
      </c>
      <c r="AZ15" s="446"/>
      <c r="BA15" s="446"/>
      <c r="BB15" s="446"/>
      <c r="BC15" s="446"/>
      <c r="BD15" s="446"/>
      <c r="BE15" s="446"/>
      <c r="BF15" s="446"/>
      <c r="BG15" s="446"/>
      <c r="BH15" s="446"/>
      <c r="BI15" s="446"/>
      <c r="BJ15" s="446"/>
      <c r="BK15" s="446"/>
      <c r="BL15" s="446"/>
      <c r="BM15" s="447"/>
      <c r="BN15" s="448">
        <v>1096555</v>
      </c>
      <c r="BO15" s="449"/>
      <c r="BP15" s="449"/>
      <c r="BQ15" s="449"/>
      <c r="BR15" s="449"/>
      <c r="BS15" s="449"/>
      <c r="BT15" s="449"/>
      <c r="BU15" s="450"/>
      <c r="BV15" s="448">
        <v>976396</v>
      </c>
      <c r="BW15" s="449"/>
      <c r="BX15" s="449"/>
      <c r="BY15" s="449"/>
      <c r="BZ15" s="449"/>
      <c r="CA15" s="449"/>
      <c r="CB15" s="449"/>
      <c r="CC15" s="450"/>
      <c r="CD15" s="519" t="s">
        <v>141</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142</v>
      </c>
      <c r="M16" s="494"/>
      <c r="N16" s="494"/>
      <c r="O16" s="494"/>
      <c r="P16" s="494"/>
      <c r="Q16" s="495"/>
      <c r="R16" s="496" t="s">
        <v>143</v>
      </c>
      <c r="S16" s="497"/>
      <c r="T16" s="497"/>
      <c r="U16" s="497"/>
      <c r="V16" s="498"/>
      <c r="W16" s="510"/>
      <c r="X16" s="408"/>
      <c r="Y16" s="408"/>
      <c r="Z16" s="408"/>
      <c r="AA16" s="408"/>
      <c r="AB16" s="409"/>
      <c r="AC16" s="499">
        <v>27.2</v>
      </c>
      <c r="AD16" s="500"/>
      <c r="AE16" s="500"/>
      <c r="AF16" s="500"/>
      <c r="AG16" s="501"/>
      <c r="AH16" s="499">
        <v>28.2</v>
      </c>
      <c r="AI16" s="500"/>
      <c r="AJ16" s="500"/>
      <c r="AK16" s="500"/>
      <c r="AL16" s="502"/>
      <c r="AM16" s="476"/>
      <c r="AN16" s="376"/>
      <c r="AO16" s="376"/>
      <c r="AP16" s="376"/>
      <c r="AQ16" s="376"/>
      <c r="AR16" s="376"/>
      <c r="AS16" s="376"/>
      <c r="AT16" s="377"/>
      <c r="AU16" s="477"/>
      <c r="AV16" s="478"/>
      <c r="AW16" s="478"/>
      <c r="AX16" s="478"/>
      <c r="AY16" s="433" t="s">
        <v>144</v>
      </c>
      <c r="AZ16" s="434"/>
      <c r="BA16" s="434"/>
      <c r="BB16" s="434"/>
      <c r="BC16" s="434"/>
      <c r="BD16" s="434"/>
      <c r="BE16" s="434"/>
      <c r="BF16" s="434"/>
      <c r="BG16" s="434"/>
      <c r="BH16" s="434"/>
      <c r="BI16" s="434"/>
      <c r="BJ16" s="434"/>
      <c r="BK16" s="434"/>
      <c r="BL16" s="434"/>
      <c r="BM16" s="435"/>
      <c r="BN16" s="419">
        <v>4595922</v>
      </c>
      <c r="BO16" s="420"/>
      <c r="BP16" s="420"/>
      <c r="BQ16" s="420"/>
      <c r="BR16" s="420"/>
      <c r="BS16" s="420"/>
      <c r="BT16" s="420"/>
      <c r="BU16" s="421"/>
      <c r="BV16" s="419">
        <v>4561601</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145</v>
      </c>
      <c r="N17" s="513"/>
      <c r="O17" s="513"/>
      <c r="P17" s="513"/>
      <c r="Q17" s="514"/>
      <c r="R17" s="496" t="s">
        <v>143</v>
      </c>
      <c r="S17" s="497"/>
      <c r="T17" s="497"/>
      <c r="U17" s="497"/>
      <c r="V17" s="498"/>
      <c r="W17" s="509" t="s">
        <v>146</v>
      </c>
      <c r="X17" s="405"/>
      <c r="Y17" s="405"/>
      <c r="Z17" s="405"/>
      <c r="AA17" s="405"/>
      <c r="AB17" s="406"/>
      <c r="AC17" s="372">
        <v>2279</v>
      </c>
      <c r="AD17" s="373"/>
      <c r="AE17" s="373"/>
      <c r="AF17" s="373"/>
      <c r="AG17" s="374"/>
      <c r="AH17" s="372">
        <v>2251</v>
      </c>
      <c r="AI17" s="373"/>
      <c r="AJ17" s="373"/>
      <c r="AK17" s="373"/>
      <c r="AL17" s="432"/>
      <c r="AM17" s="476"/>
      <c r="AN17" s="376"/>
      <c r="AO17" s="376"/>
      <c r="AP17" s="376"/>
      <c r="AQ17" s="376"/>
      <c r="AR17" s="376"/>
      <c r="AS17" s="376"/>
      <c r="AT17" s="377"/>
      <c r="AU17" s="477"/>
      <c r="AV17" s="478"/>
      <c r="AW17" s="478"/>
      <c r="AX17" s="478"/>
      <c r="AY17" s="433" t="s">
        <v>147</v>
      </c>
      <c r="AZ17" s="434"/>
      <c r="BA17" s="434"/>
      <c r="BB17" s="434"/>
      <c r="BC17" s="434"/>
      <c r="BD17" s="434"/>
      <c r="BE17" s="434"/>
      <c r="BF17" s="434"/>
      <c r="BG17" s="434"/>
      <c r="BH17" s="434"/>
      <c r="BI17" s="434"/>
      <c r="BJ17" s="434"/>
      <c r="BK17" s="434"/>
      <c r="BL17" s="434"/>
      <c r="BM17" s="435"/>
      <c r="BN17" s="419">
        <v>1373300</v>
      </c>
      <c r="BO17" s="420"/>
      <c r="BP17" s="420"/>
      <c r="BQ17" s="420"/>
      <c r="BR17" s="420"/>
      <c r="BS17" s="420"/>
      <c r="BT17" s="420"/>
      <c r="BU17" s="421"/>
      <c r="BV17" s="419">
        <v>1218753</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148</v>
      </c>
      <c r="C18" s="470"/>
      <c r="D18" s="470"/>
      <c r="E18" s="471"/>
      <c r="F18" s="471"/>
      <c r="G18" s="471"/>
      <c r="H18" s="471"/>
      <c r="I18" s="471"/>
      <c r="J18" s="471"/>
      <c r="K18" s="471"/>
      <c r="L18" s="472">
        <v>216.34</v>
      </c>
      <c r="M18" s="472"/>
      <c r="N18" s="472"/>
      <c r="O18" s="472"/>
      <c r="P18" s="472"/>
      <c r="Q18" s="472"/>
      <c r="R18" s="473"/>
      <c r="S18" s="473"/>
      <c r="T18" s="473"/>
      <c r="U18" s="473"/>
      <c r="V18" s="474"/>
      <c r="W18" s="490"/>
      <c r="X18" s="491"/>
      <c r="Y18" s="491"/>
      <c r="Z18" s="491"/>
      <c r="AA18" s="491"/>
      <c r="AB18" s="515"/>
      <c r="AC18" s="389">
        <v>51.9</v>
      </c>
      <c r="AD18" s="390"/>
      <c r="AE18" s="390"/>
      <c r="AF18" s="390"/>
      <c r="AG18" s="475"/>
      <c r="AH18" s="389">
        <v>47.9</v>
      </c>
      <c r="AI18" s="390"/>
      <c r="AJ18" s="390"/>
      <c r="AK18" s="390"/>
      <c r="AL18" s="391"/>
      <c r="AM18" s="476"/>
      <c r="AN18" s="376"/>
      <c r="AO18" s="376"/>
      <c r="AP18" s="376"/>
      <c r="AQ18" s="376"/>
      <c r="AR18" s="376"/>
      <c r="AS18" s="376"/>
      <c r="AT18" s="377"/>
      <c r="AU18" s="477"/>
      <c r="AV18" s="478"/>
      <c r="AW18" s="478"/>
      <c r="AX18" s="478"/>
      <c r="AY18" s="433" t="s">
        <v>149</v>
      </c>
      <c r="AZ18" s="434"/>
      <c r="BA18" s="434"/>
      <c r="BB18" s="434"/>
      <c r="BC18" s="434"/>
      <c r="BD18" s="434"/>
      <c r="BE18" s="434"/>
      <c r="BF18" s="434"/>
      <c r="BG18" s="434"/>
      <c r="BH18" s="434"/>
      <c r="BI18" s="434"/>
      <c r="BJ18" s="434"/>
      <c r="BK18" s="434"/>
      <c r="BL18" s="434"/>
      <c r="BM18" s="435"/>
      <c r="BN18" s="419">
        <v>4587620</v>
      </c>
      <c r="BO18" s="420"/>
      <c r="BP18" s="420"/>
      <c r="BQ18" s="420"/>
      <c r="BR18" s="420"/>
      <c r="BS18" s="420"/>
      <c r="BT18" s="420"/>
      <c r="BU18" s="421"/>
      <c r="BV18" s="419">
        <v>4481818</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150</v>
      </c>
      <c r="C19" s="470"/>
      <c r="D19" s="470"/>
      <c r="E19" s="471"/>
      <c r="F19" s="471"/>
      <c r="G19" s="471"/>
      <c r="H19" s="471"/>
      <c r="I19" s="471"/>
      <c r="J19" s="471"/>
      <c r="K19" s="471"/>
      <c r="L19" s="479">
        <v>45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151</v>
      </c>
      <c r="AZ19" s="434"/>
      <c r="BA19" s="434"/>
      <c r="BB19" s="434"/>
      <c r="BC19" s="434"/>
      <c r="BD19" s="434"/>
      <c r="BE19" s="434"/>
      <c r="BF19" s="434"/>
      <c r="BG19" s="434"/>
      <c r="BH19" s="434"/>
      <c r="BI19" s="434"/>
      <c r="BJ19" s="434"/>
      <c r="BK19" s="434"/>
      <c r="BL19" s="434"/>
      <c r="BM19" s="435"/>
      <c r="BN19" s="419">
        <v>6360263</v>
      </c>
      <c r="BO19" s="420"/>
      <c r="BP19" s="420"/>
      <c r="BQ19" s="420"/>
      <c r="BR19" s="420"/>
      <c r="BS19" s="420"/>
      <c r="BT19" s="420"/>
      <c r="BU19" s="421"/>
      <c r="BV19" s="419">
        <v>6816158</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152</v>
      </c>
      <c r="C20" s="470"/>
      <c r="D20" s="470"/>
      <c r="E20" s="471"/>
      <c r="F20" s="471"/>
      <c r="G20" s="471"/>
      <c r="H20" s="471"/>
      <c r="I20" s="471"/>
      <c r="J20" s="471"/>
      <c r="K20" s="471"/>
      <c r="L20" s="479">
        <v>3870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153</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154</v>
      </c>
      <c r="C22" s="396"/>
      <c r="D22" s="397"/>
      <c r="E22" s="404" t="s">
        <v>1</v>
      </c>
      <c r="F22" s="405"/>
      <c r="G22" s="405"/>
      <c r="H22" s="405"/>
      <c r="I22" s="405"/>
      <c r="J22" s="405"/>
      <c r="K22" s="406"/>
      <c r="L22" s="404" t="s">
        <v>155</v>
      </c>
      <c r="M22" s="405"/>
      <c r="N22" s="405"/>
      <c r="O22" s="405"/>
      <c r="P22" s="406"/>
      <c r="Q22" s="410" t="s">
        <v>156</v>
      </c>
      <c r="R22" s="411"/>
      <c r="S22" s="411"/>
      <c r="T22" s="411"/>
      <c r="U22" s="411"/>
      <c r="V22" s="412"/>
      <c r="W22" s="461" t="s">
        <v>157</v>
      </c>
      <c r="X22" s="396"/>
      <c r="Y22" s="397"/>
      <c r="Z22" s="404" t="s">
        <v>1</v>
      </c>
      <c r="AA22" s="405"/>
      <c r="AB22" s="405"/>
      <c r="AC22" s="405"/>
      <c r="AD22" s="405"/>
      <c r="AE22" s="405"/>
      <c r="AF22" s="405"/>
      <c r="AG22" s="406"/>
      <c r="AH22" s="422" t="s">
        <v>158</v>
      </c>
      <c r="AI22" s="405"/>
      <c r="AJ22" s="405"/>
      <c r="AK22" s="405"/>
      <c r="AL22" s="406"/>
      <c r="AM22" s="422" t="s">
        <v>159</v>
      </c>
      <c r="AN22" s="423"/>
      <c r="AO22" s="423"/>
      <c r="AP22" s="423"/>
      <c r="AQ22" s="423"/>
      <c r="AR22" s="424"/>
      <c r="AS22" s="410" t="s">
        <v>156</v>
      </c>
      <c r="AT22" s="411"/>
      <c r="AU22" s="411"/>
      <c r="AV22" s="411"/>
      <c r="AW22" s="411"/>
      <c r="AX22" s="428"/>
      <c r="AY22" s="445" t="s">
        <v>160</v>
      </c>
      <c r="AZ22" s="446"/>
      <c r="BA22" s="446"/>
      <c r="BB22" s="446"/>
      <c r="BC22" s="446"/>
      <c r="BD22" s="446"/>
      <c r="BE22" s="446"/>
      <c r="BF22" s="446"/>
      <c r="BG22" s="446"/>
      <c r="BH22" s="446"/>
      <c r="BI22" s="446"/>
      <c r="BJ22" s="446"/>
      <c r="BK22" s="446"/>
      <c r="BL22" s="446"/>
      <c r="BM22" s="447"/>
      <c r="BN22" s="448">
        <v>14605456</v>
      </c>
      <c r="BO22" s="449"/>
      <c r="BP22" s="449"/>
      <c r="BQ22" s="449"/>
      <c r="BR22" s="449"/>
      <c r="BS22" s="449"/>
      <c r="BT22" s="449"/>
      <c r="BU22" s="450"/>
      <c r="BV22" s="448">
        <v>13929768</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161</v>
      </c>
      <c r="AZ23" s="434"/>
      <c r="BA23" s="434"/>
      <c r="BB23" s="434"/>
      <c r="BC23" s="434"/>
      <c r="BD23" s="434"/>
      <c r="BE23" s="434"/>
      <c r="BF23" s="434"/>
      <c r="BG23" s="434"/>
      <c r="BH23" s="434"/>
      <c r="BI23" s="434"/>
      <c r="BJ23" s="434"/>
      <c r="BK23" s="434"/>
      <c r="BL23" s="434"/>
      <c r="BM23" s="435"/>
      <c r="BN23" s="419">
        <v>11236881</v>
      </c>
      <c r="BO23" s="420"/>
      <c r="BP23" s="420"/>
      <c r="BQ23" s="420"/>
      <c r="BR23" s="420"/>
      <c r="BS23" s="420"/>
      <c r="BT23" s="420"/>
      <c r="BU23" s="421"/>
      <c r="BV23" s="419">
        <v>10140983</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162</v>
      </c>
      <c r="F24" s="376"/>
      <c r="G24" s="376"/>
      <c r="H24" s="376"/>
      <c r="I24" s="376"/>
      <c r="J24" s="376"/>
      <c r="K24" s="377"/>
      <c r="L24" s="372">
        <v>1</v>
      </c>
      <c r="M24" s="373"/>
      <c r="N24" s="373"/>
      <c r="O24" s="373"/>
      <c r="P24" s="374"/>
      <c r="Q24" s="372">
        <v>6940</v>
      </c>
      <c r="R24" s="373"/>
      <c r="S24" s="373"/>
      <c r="T24" s="373"/>
      <c r="U24" s="373"/>
      <c r="V24" s="374"/>
      <c r="W24" s="462"/>
      <c r="X24" s="399"/>
      <c r="Y24" s="400"/>
      <c r="Z24" s="375" t="s">
        <v>163</v>
      </c>
      <c r="AA24" s="376"/>
      <c r="AB24" s="376"/>
      <c r="AC24" s="376"/>
      <c r="AD24" s="376"/>
      <c r="AE24" s="376"/>
      <c r="AF24" s="376"/>
      <c r="AG24" s="377"/>
      <c r="AH24" s="372">
        <v>105</v>
      </c>
      <c r="AI24" s="373"/>
      <c r="AJ24" s="373"/>
      <c r="AK24" s="373"/>
      <c r="AL24" s="374"/>
      <c r="AM24" s="372">
        <v>321615</v>
      </c>
      <c r="AN24" s="373"/>
      <c r="AO24" s="373"/>
      <c r="AP24" s="373"/>
      <c r="AQ24" s="373"/>
      <c r="AR24" s="374"/>
      <c r="AS24" s="372">
        <v>3063</v>
      </c>
      <c r="AT24" s="373"/>
      <c r="AU24" s="373"/>
      <c r="AV24" s="373"/>
      <c r="AW24" s="373"/>
      <c r="AX24" s="432"/>
      <c r="AY24" s="392" t="s">
        <v>164</v>
      </c>
      <c r="AZ24" s="393"/>
      <c r="BA24" s="393"/>
      <c r="BB24" s="393"/>
      <c r="BC24" s="393"/>
      <c r="BD24" s="393"/>
      <c r="BE24" s="393"/>
      <c r="BF24" s="393"/>
      <c r="BG24" s="393"/>
      <c r="BH24" s="393"/>
      <c r="BI24" s="393"/>
      <c r="BJ24" s="393"/>
      <c r="BK24" s="393"/>
      <c r="BL24" s="393"/>
      <c r="BM24" s="394"/>
      <c r="BN24" s="419">
        <v>12305690</v>
      </c>
      <c r="BO24" s="420"/>
      <c r="BP24" s="420"/>
      <c r="BQ24" s="420"/>
      <c r="BR24" s="420"/>
      <c r="BS24" s="420"/>
      <c r="BT24" s="420"/>
      <c r="BU24" s="421"/>
      <c r="BV24" s="419">
        <v>11348344</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165</v>
      </c>
      <c r="F25" s="376"/>
      <c r="G25" s="376"/>
      <c r="H25" s="376"/>
      <c r="I25" s="376"/>
      <c r="J25" s="376"/>
      <c r="K25" s="377"/>
      <c r="L25" s="372">
        <v>1</v>
      </c>
      <c r="M25" s="373"/>
      <c r="N25" s="373"/>
      <c r="O25" s="373"/>
      <c r="P25" s="374"/>
      <c r="Q25" s="372">
        <v>5630</v>
      </c>
      <c r="R25" s="373"/>
      <c r="S25" s="373"/>
      <c r="T25" s="373"/>
      <c r="U25" s="373"/>
      <c r="V25" s="374"/>
      <c r="W25" s="462"/>
      <c r="X25" s="399"/>
      <c r="Y25" s="400"/>
      <c r="Z25" s="375" t="s">
        <v>166</v>
      </c>
      <c r="AA25" s="376"/>
      <c r="AB25" s="376"/>
      <c r="AC25" s="376"/>
      <c r="AD25" s="376"/>
      <c r="AE25" s="376"/>
      <c r="AF25" s="376"/>
      <c r="AG25" s="377"/>
      <c r="AH25" s="372" t="s">
        <v>124</v>
      </c>
      <c r="AI25" s="373"/>
      <c r="AJ25" s="373"/>
      <c r="AK25" s="373"/>
      <c r="AL25" s="374"/>
      <c r="AM25" s="372" t="s">
        <v>124</v>
      </c>
      <c r="AN25" s="373"/>
      <c r="AO25" s="373"/>
      <c r="AP25" s="373"/>
      <c r="AQ25" s="373"/>
      <c r="AR25" s="374"/>
      <c r="AS25" s="372" t="s">
        <v>124</v>
      </c>
      <c r="AT25" s="373"/>
      <c r="AU25" s="373"/>
      <c r="AV25" s="373"/>
      <c r="AW25" s="373"/>
      <c r="AX25" s="432"/>
      <c r="AY25" s="445" t="s">
        <v>167</v>
      </c>
      <c r="AZ25" s="446"/>
      <c r="BA25" s="446"/>
      <c r="BB25" s="446"/>
      <c r="BC25" s="446"/>
      <c r="BD25" s="446"/>
      <c r="BE25" s="446"/>
      <c r="BF25" s="446"/>
      <c r="BG25" s="446"/>
      <c r="BH25" s="446"/>
      <c r="BI25" s="446"/>
      <c r="BJ25" s="446"/>
      <c r="BK25" s="446"/>
      <c r="BL25" s="446"/>
      <c r="BM25" s="447"/>
      <c r="BN25" s="448">
        <v>274405</v>
      </c>
      <c r="BO25" s="449"/>
      <c r="BP25" s="449"/>
      <c r="BQ25" s="449"/>
      <c r="BR25" s="449"/>
      <c r="BS25" s="449"/>
      <c r="BT25" s="449"/>
      <c r="BU25" s="450"/>
      <c r="BV25" s="448">
        <v>342016</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168</v>
      </c>
      <c r="F26" s="376"/>
      <c r="G26" s="376"/>
      <c r="H26" s="376"/>
      <c r="I26" s="376"/>
      <c r="J26" s="376"/>
      <c r="K26" s="377"/>
      <c r="L26" s="372">
        <v>1</v>
      </c>
      <c r="M26" s="373"/>
      <c r="N26" s="373"/>
      <c r="O26" s="373"/>
      <c r="P26" s="374"/>
      <c r="Q26" s="372">
        <v>5010</v>
      </c>
      <c r="R26" s="373"/>
      <c r="S26" s="373"/>
      <c r="T26" s="373"/>
      <c r="U26" s="373"/>
      <c r="V26" s="374"/>
      <c r="W26" s="462"/>
      <c r="X26" s="399"/>
      <c r="Y26" s="400"/>
      <c r="Z26" s="375" t="s">
        <v>169</v>
      </c>
      <c r="AA26" s="430"/>
      <c r="AB26" s="430"/>
      <c r="AC26" s="430"/>
      <c r="AD26" s="430"/>
      <c r="AE26" s="430"/>
      <c r="AF26" s="430"/>
      <c r="AG26" s="431"/>
      <c r="AH26" s="372">
        <v>3</v>
      </c>
      <c r="AI26" s="373"/>
      <c r="AJ26" s="373"/>
      <c r="AK26" s="373"/>
      <c r="AL26" s="374"/>
      <c r="AM26" s="372">
        <v>10197</v>
      </c>
      <c r="AN26" s="373"/>
      <c r="AO26" s="373"/>
      <c r="AP26" s="373"/>
      <c r="AQ26" s="373"/>
      <c r="AR26" s="374"/>
      <c r="AS26" s="372">
        <v>3399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124</v>
      </c>
      <c r="BO26" s="420"/>
      <c r="BP26" s="420"/>
      <c r="BQ26" s="420"/>
      <c r="BR26" s="420"/>
      <c r="BS26" s="420"/>
      <c r="BT26" s="420"/>
      <c r="BU26" s="421"/>
      <c r="BV26" s="419" t="s">
        <v>124</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171</v>
      </c>
      <c r="F27" s="376"/>
      <c r="G27" s="376"/>
      <c r="H27" s="376"/>
      <c r="I27" s="376"/>
      <c r="J27" s="376"/>
      <c r="K27" s="377"/>
      <c r="L27" s="372">
        <v>1</v>
      </c>
      <c r="M27" s="373"/>
      <c r="N27" s="373"/>
      <c r="O27" s="373"/>
      <c r="P27" s="374"/>
      <c r="Q27" s="372">
        <v>2680</v>
      </c>
      <c r="R27" s="373"/>
      <c r="S27" s="373"/>
      <c r="T27" s="373"/>
      <c r="U27" s="373"/>
      <c r="V27" s="374"/>
      <c r="W27" s="462"/>
      <c r="X27" s="399"/>
      <c r="Y27" s="400"/>
      <c r="Z27" s="375" t="s">
        <v>172</v>
      </c>
      <c r="AA27" s="376"/>
      <c r="AB27" s="376"/>
      <c r="AC27" s="376"/>
      <c r="AD27" s="376"/>
      <c r="AE27" s="376"/>
      <c r="AF27" s="376"/>
      <c r="AG27" s="377"/>
      <c r="AH27" s="372" t="s">
        <v>124</v>
      </c>
      <c r="AI27" s="373"/>
      <c r="AJ27" s="373"/>
      <c r="AK27" s="373"/>
      <c r="AL27" s="374"/>
      <c r="AM27" s="372" t="s">
        <v>124</v>
      </c>
      <c r="AN27" s="373"/>
      <c r="AO27" s="373"/>
      <c r="AP27" s="373"/>
      <c r="AQ27" s="373"/>
      <c r="AR27" s="374"/>
      <c r="AS27" s="372" t="s">
        <v>124</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88192</v>
      </c>
      <c r="BO27" s="454"/>
      <c r="BP27" s="454"/>
      <c r="BQ27" s="454"/>
      <c r="BR27" s="454"/>
      <c r="BS27" s="454"/>
      <c r="BT27" s="454"/>
      <c r="BU27" s="455"/>
      <c r="BV27" s="453">
        <v>88192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174</v>
      </c>
      <c r="F28" s="376"/>
      <c r="G28" s="376"/>
      <c r="H28" s="376"/>
      <c r="I28" s="376"/>
      <c r="J28" s="376"/>
      <c r="K28" s="377"/>
      <c r="L28" s="372">
        <v>1</v>
      </c>
      <c r="M28" s="373"/>
      <c r="N28" s="373"/>
      <c r="O28" s="373"/>
      <c r="P28" s="374"/>
      <c r="Q28" s="372">
        <v>2300</v>
      </c>
      <c r="R28" s="373"/>
      <c r="S28" s="373"/>
      <c r="T28" s="373"/>
      <c r="U28" s="373"/>
      <c r="V28" s="374"/>
      <c r="W28" s="462"/>
      <c r="X28" s="399"/>
      <c r="Y28" s="400"/>
      <c r="Z28" s="375" t="s">
        <v>175</v>
      </c>
      <c r="AA28" s="376"/>
      <c r="AB28" s="376"/>
      <c r="AC28" s="376"/>
      <c r="AD28" s="376"/>
      <c r="AE28" s="376"/>
      <c r="AF28" s="376"/>
      <c r="AG28" s="377"/>
      <c r="AH28" s="372" t="s">
        <v>124</v>
      </c>
      <c r="AI28" s="373"/>
      <c r="AJ28" s="373"/>
      <c r="AK28" s="373"/>
      <c r="AL28" s="374"/>
      <c r="AM28" s="372" t="s">
        <v>124</v>
      </c>
      <c r="AN28" s="373"/>
      <c r="AO28" s="373"/>
      <c r="AP28" s="373"/>
      <c r="AQ28" s="373"/>
      <c r="AR28" s="374"/>
      <c r="AS28" s="372" t="s">
        <v>124</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2832442</v>
      </c>
      <c r="BO28" s="449"/>
      <c r="BP28" s="449"/>
      <c r="BQ28" s="449"/>
      <c r="BR28" s="449"/>
      <c r="BS28" s="449"/>
      <c r="BT28" s="449"/>
      <c r="BU28" s="450"/>
      <c r="BV28" s="448">
        <v>2543101</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177</v>
      </c>
      <c r="F29" s="376"/>
      <c r="G29" s="376"/>
      <c r="H29" s="376"/>
      <c r="I29" s="376"/>
      <c r="J29" s="376"/>
      <c r="K29" s="377"/>
      <c r="L29" s="372">
        <v>11</v>
      </c>
      <c r="M29" s="373"/>
      <c r="N29" s="373"/>
      <c r="O29" s="373"/>
      <c r="P29" s="374"/>
      <c r="Q29" s="372">
        <v>2200</v>
      </c>
      <c r="R29" s="373"/>
      <c r="S29" s="373"/>
      <c r="T29" s="373"/>
      <c r="U29" s="373"/>
      <c r="V29" s="374"/>
      <c r="W29" s="463"/>
      <c r="X29" s="464"/>
      <c r="Y29" s="465"/>
      <c r="Z29" s="375" t="s">
        <v>178</v>
      </c>
      <c r="AA29" s="376"/>
      <c r="AB29" s="376"/>
      <c r="AC29" s="376"/>
      <c r="AD29" s="376"/>
      <c r="AE29" s="376"/>
      <c r="AF29" s="376"/>
      <c r="AG29" s="377"/>
      <c r="AH29" s="372">
        <v>105</v>
      </c>
      <c r="AI29" s="373"/>
      <c r="AJ29" s="373"/>
      <c r="AK29" s="373"/>
      <c r="AL29" s="374"/>
      <c r="AM29" s="372">
        <v>321615</v>
      </c>
      <c r="AN29" s="373"/>
      <c r="AO29" s="373"/>
      <c r="AP29" s="373"/>
      <c r="AQ29" s="373"/>
      <c r="AR29" s="374"/>
      <c r="AS29" s="372">
        <v>3063</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220285</v>
      </c>
      <c r="BO29" s="420"/>
      <c r="BP29" s="420"/>
      <c r="BQ29" s="420"/>
      <c r="BR29" s="420"/>
      <c r="BS29" s="420"/>
      <c r="BT29" s="420"/>
      <c r="BU29" s="421"/>
      <c r="BV29" s="419">
        <v>50743</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93.6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684893</v>
      </c>
      <c r="BO30" s="454"/>
      <c r="BP30" s="454"/>
      <c r="BQ30" s="454"/>
      <c r="BR30" s="454"/>
      <c r="BS30" s="454"/>
      <c r="BT30" s="454"/>
      <c r="BU30" s="455"/>
      <c r="BV30" s="453">
        <v>698949</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187</v>
      </c>
      <c r="D33" s="371"/>
      <c r="E33" s="370" t="s">
        <v>188</v>
      </c>
      <c r="F33" s="370"/>
      <c r="G33" s="370"/>
      <c r="H33" s="370"/>
      <c r="I33" s="370"/>
      <c r="J33" s="370"/>
      <c r="K33" s="370"/>
      <c r="L33" s="370"/>
      <c r="M33" s="370"/>
      <c r="N33" s="370"/>
      <c r="O33" s="370"/>
      <c r="P33" s="370"/>
      <c r="Q33" s="370"/>
      <c r="R33" s="370"/>
      <c r="S33" s="370"/>
      <c r="T33" s="206"/>
      <c r="U33" s="371" t="s">
        <v>187</v>
      </c>
      <c r="V33" s="371"/>
      <c r="W33" s="370" t="s">
        <v>188</v>
      </c>
      <c r="X33" s="370"/>
      <c r="Y33" s="370"/>
      <c r="Z33" s="370"/>
      <c r="AA33" s="370"/>
      <c r="AB33" s="370"/>
      <c r="AC33" s="370"/>
      <c r="AD33" s="370"/>
      <c r="AE33" s="370"/>
      <c r="AF33" s="370"/>
      <c r="AG33" s="370"/>
      <c r="AH33" s="370"/>
      <c r="AI33" s="370"/>
      <c r="AJ33" s="370"/>
      <c r="AK33" s="370"/>
      <c r="AL33" s="206"/>
      <c r="AM33" s="371" t="s">
        <v>187</v>
      </c>
      <c r="AN33" s="371"/>
      <c r="AO33" s="370" t="s">
        <v>188</v>
      </c>
      <c r="AP33" s="370"/>
      <c r="AQ33" s="370"/>
      <c r="AR33" s="370"/>
      <c r="AS33" s="370"/>
      <c r="AT33" s="370"/>
      <c r="AU33" s="370"/>
      <c r="AV33" s="370"/>
      <c r="AW33" s="370"/>
      <c r="AX33" s="370"/>
      <c r="AY33" s="370"/>
      <c r="AZ33" s="370"/>
      <c r="BA33" s="370"/>
      <c r="BB33" s="370"/>
      <c r="BC33" s="370"/>
      <c r="BD33" s="207"/>
      <c r="BE33" s="370" t="s">
        <v>189</v>
      </c>
      <c r="BF33" s="370"/>
      <c r="BG33" s="370" t="s">
        <v>190</v>
      </c>
      <c r="BH33" s="370"/>
      <c r="BI33" s="370"/>
      <c r="BJ33" s="370"/>
      <c r="BK33" s="370"/>
      <c r="BL33" s="370"/>
      <c r="BM33" s="370"/>
      <c r="BN33" s="370"/>
      <c r="BO33" s="370"/>
      <c r="BP33" s="370"/>
      <c r="BQ33" s="370"/>
      <c r="BR33" s="370"/>
      <c r="BS33" s="370"/>
      <c r="BT33" s="370"/>
      <c r="BU33" s="370"/>
      <c r="BV33" s="207"/>
      <c r="BW33" s="371" t="s">
        <v>189</v>
      </c>
      <c r="BX33" s="371"/>
      <c r="BY33" s="370" t="s">
        <v>191</v>
      </c>
      <c r="BZ33" s="370"/>
      <c r="CA33" s="370"/>
      <c r="CB33" s="370"/>
      <c r="CC33" s="370"/>
      <c r="CD33" s="370"/>
      <c r="CE33" s="370"/>
      <c r="CF33" s="370"/>
      <c r="CG33" s="370"/>
      <c r="CH33" s="370"/>
      <c r="CI33" s="370"/>
      <c r="CJ33" s="370"/>
      <c r="CK33" s="370"/>
      <c r="CL33" s="370"/>
      <c r="CM33" s="370"/>
      <c r="CN33" s="206"/>
      <c r="CO33" s="371" t="s">
        <v>187</v>
      </c>
      <c r="CP33" s="371"/>
      <c r="CQ33" s="370" t="s">
        <v>192</v>
      </c>
      <c r="CR33" s="370"/>
      <c r="CS33" s="370"/>
      <c r="CT33" s="370"/>
      <c r="CU33" s="370"/>
      <c r="CV33" s="370"/>
      <c r="CW33" s="370"/>
      <c r="CX33" s="370"/>
      <c r="CY33" s="370"/>
      <c r="CZ33" s="370"/>
      <c r="DA33" s="370"/>
      <c r="DB33" s="370"/>
      <c r="DC33" s="370"/>
      <c r="DD33" s="370"/>
      <c r="DE33" s="370"/>
      <c r="DF33" s="206"/>
      <c r="DG33" s="369" t="s">
        <v>193</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中泊町国民健康保険特別会計（事業勘定）</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IF('各会計、関係団体の財政状況及び健全化判断比率'!B32="","",'各会計、関係団体の財政状況及び健全化判断比率'!B32)</f>
        <v>中泊町水道事業特別会計</v>
      </c>
      <c r="AP34" s="368"/>
      <c r="AQ34" s="368"/>
      <c r="AR34" s="368"/>
      <c r="AS34" s="368"/>
      <c r="AT34" s="368"/>
      <c r="AU34" s="368"/>
      <c r="AV34" s="368"/>
      <c r="AW34" s="368"/>
      <c r="AX34" s="368"/>
      <c r="AY34" s="368"/>
      <c r="AZ34" s="368"/>
      <c r="BA34" s="368"/>
      <c r="BB34" s="368"/>
      <c r="BC34" s="368"/>
      <c r="BD34" s="181"/>
      <c r="BE34" s="367">
        <f>IF(BG34="","",MAX(C34:D43,U34:V43,AM34:AN43)+1)</f>
        <v>7</v>
      </c>
      <c r="BF34" s="367"/>
      <c r="BG34" s="368" t="str">
        <f>IF('各会計、関係団体の財政状況及び健全化判断比率'!B33="","",'各会計、関係団体の財政状況及び健全化判断比率'!B33)</f>
        <v>中泊町農業集落排水事業特別会計</v>
      </c>
      <c r="BH34" s="368"/>
      <c r="BI34" s="368"/>
      <c r="BJ34" s="368"/>
      <c r="BK34" s="368"/>
      <c r="BL34" s="368"/>
      <c r="BM34" s="368"/>
      <c r="BN34" s="368"/>
      <c r="BO34" s="368"/>
      <c r="BP34" s="368"/>
      <c r="BQ34" s="368"/>
      <c r="BR34" s="368"/>
      <c r="BS34" s="368"/>
      <c r="BT34" s="368"/>
      <c r="BU34" s="368"/>
      <c r="BV34" s="181"/>
      <c r="BW34" s="367">
        <f>IF(BY34="","",MAX(C34:D43,U34:V43,AM34:AN43,BE34:BF43)+1)</f>
        <v>9</v>
      </c>
      <c r="BX34" s="367"/>
      <c r="BY34" s="368" t="str">
        <f>IF('各会計、関係団体の財政状況及び健全化判断比率'!B68="","",'各会計、関係団体の財政状況及び健全化判断比率'!B68)</f>
        <v>青森県市町村職員退職手当組合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中泊町国民健康保険特別会計（診療施設勘定）</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8</v>
      </c>
      <c r="BF35" s="367"/>
      <c r="BG35" s="368" t="str">
        <f>IF('各会計、関係団体の財政状況及び健全化判断比率'!B34="","",'各会計、関係団体の財政状況及び健全化判断比率'!B34)</f>
        <v>中泊町漁業集落排水事業特別会計</v>
      </c>
      <c r="BH35" s="368"/>
      <c r="BI35" s="368"/>
      <c r="BJ35" s="368"/>
      <c r="BK35" s="368"/>
      <c r="BL35" s="368"/>
      <c r="BM35" s="368"/>
      <c r="BN35" s="368"/>
      <c r="BO35" s="368"/>
      <c r="BP35" s="368"/>
      <c r="BQ35" s="368"/>
      <c r="BR35" s="368"/>
      <c r="BS35" s="368"/>
      <c r="BT35" s="368"/>
      <c r="BU35" s="368"/>
      <c r="BV35" s="181"/>
      <c r="BW35" s="367">
        <f t="shared" ref="BW35:BW43" si="2">IF(BY35="","",BW34+1)</f>
        <v>10</v>
      </c>
      <c r="BX35" s="367"/>
      <c r="BY35" s="368" t="str">
        <f>IF('各会計、関係団体の財政状況及び健全化判断比率'!B69="","",'各会計、関係団体の財政状況及び健全化判断比率'!B69)</f>
        <v>青森県交通災害共済組合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中泊町介護保険事業特別会計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11</v>
      </c>
      <c r="BX36" s="367"/>
      <c r="BY36" s="368" t="str">
        <f>IF('各会計、関係団体の財政状況及び健全化判断比率'!B70="","",'各会計、関係団体の財政状況及び健全化判断比率'!B70)</f>
        <v>青森県後期高齢者医療広域連合(一般会計)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5</v>
      </c>
      <c r="V37" s="367"/>
      <c r="W37" s="368" t="str">
        <f>IF('各会計、関係団体の財政状況及び健全化判断比率'!B31="","",'各会計、関係団体の財政状況及び健全化判断比率'!B31)</f>
        <v>中泊町後期高齢者医療特別会計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12</v>
      </c>
      <c r="BX37" s="367"/>
      <c r="BY37" s="368" t="str">
        <f>IF('各会計、関係団体の財政状況及び健全化判断比率'!B71="","",'各会計、関係団体の財政状況及び健全化判断比率'!B71)</f>
        <v>青森県後期高齢者医療広域連合(特別会計)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13</v>
      </c>
      <c r="BX38" s="367"/>
      <c r="BY38" s="368" t="str">
        <f>IF('各会計、関係団体の財政状況及び健全化判断比率'!B72="","",'各会計、関係団体の財政状況及び健全化判断比率'!B72)</f>
        <v>青森県市町村総合事務組合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14</v>
      </c>
      <c r="BX39" s="367"/>
      <c r="BY39" s="368" t="str">
        <f>IF('各会計、関係団体の財政状況及び健全化判断比率'!B73="","",'各会計、関係団体の財政状況及び健全化判断比率'!B73)</f>
        <v>五所川原地区消防事務組合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15</v>
      </c>
      <c r="BX40" s="367"/>
      <c r="BY40" s="368" t="str">
        <f>IF('各会計、関係団体の財政状況及び健全化判断比率'!B74="","",'各会計、関係団体の財政状況及び健全化判断比率'!B74)</f>
        <v>つがる西北五広域連合(病院事業会計)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16</v>
      </c>
      <c r="BX41" s="367"/>
      <c r="BY41" s="368" t="str">
        <f>IF('各会計、関係団体の財政状況及び健全化判断比率'!B75="","",'各会計、関係団体の財政状況及び健全化判断比率'!B75)</f>
        <v>つがる西北五広域連合(一般会計)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17</v>
      </c>
      <c r="BX42" s="367"/>
      <c r="BY42" s="368" t="str">
        <f>IF('各会計、関係団体の財政状況及び健全化判断比率'!B76="","",'各会計、関係団体の財政状況及び健全化判断比率'!B76)</f>
        <v>西北五広域福祉事務組合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18</v>
      </c>
      <c r="BX43" s="367"/>
      <c r="BY43" s="368" t="str">
        <f>IF('各会計、関係団体の財政状況及び健全化判断比率'!B77="","",'各会計、関係団体の財政状況及び健全化判断比率'!B77)</f>
        <v>西北五環境整備事務組合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g725lDZmkdv2reJsFXxBD04MEDlUKQOjh/mLLjvVIuVFm6MxxQNPRrppe8vpWzyzpH3YNL0m9KMNfZVvRMj0/Q==" saltValue="IpHGu9tCBqGjNz1YPOx7S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00B050"/>
    <pageSetUpPr fitToPage="1"/>
  </sheetPr>
  <dimension ref="A1:P45"/>
  <sheetViews>
    <sheetView showGridLines="0" zoomScale="60" zoomScaleNormal="6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531</v>
      </c>
      <c r="D34" s="1151"/>
      <c r="E34" s="1152"/>
      <c r="F34" s="32">
        <v>0.01</v>
      </c>
      <c r="G34" s="33">
        <v>0.01</v>
      </c>
      <c r="H34" s="33">
        <v>0.01</v>
      </c>
      <c r="I34" s="33">
        <v>0.02</v>
      </c>
      <c r="J34" s="34" t="s">
        <v>532</v>
      </c>
      <c r="K34" s="22"/>
      <c r="L34" s="22"/>
      <c r="M34" s="22"/>
      <c r="N34" s="22"/>
      <c r="O34" s="22"/>
      <c r="P34" s="22"/>
    </row>
    <row r="35" spans="1:16" ht="39" customHeight="1" x14ac:dyDescent="0.2">
      <c r="A35" s="22"/>
      <c r="B35" s="35"/>
      <c r="C35" s="1145" t="s">
        <v>533</v>
      </c>
      <c r="D35" s="1146"/>
      <c r="E35" s="1147"/>
      <c r="F35" s="36">
        <v>0</v>
      </c>
      <c r="G35" s="37">
        <v>0</v>
      </c>
      <c r="H35" s="37">
        <v>0</v>
      </c>
      <c r="I35" s="37">
        <v>0.01</v>
      </c>
      <c r="J35" s="38" t="s">
        <v>534</v>
      </c>
      <c r="K35" s="22"/>
      <c r="L35" s="22"/>
      <c r="M35" s="22"/>
      <c r="N35" s="22"/>
      <c r="O35" s="22"/>
      <c r="P35" s="22"/>
    </row>
    <row r="36" spans="1:16" ht="39" customHeight="1" x14ac:dyDescent="0.2">
      <c r="A36" s="22"/>
      <c r="B36" s="35"/>
      <c r="C36" s="1145" t="s">
        <v>535</v>
      </c>
      <c r="D36" s="1146"/>
      <c r="E36" s="1147"/>
      <c r="F36" s="36">
        <v>3.94</v>
      </c>
      <c r="G36" s="37">
        <v>2.59</v>
      </c>
      <c r="H36" s="37">
        <v>4.96</v>
      </c>
      <c r="I36" s="37">
        <v>5.0599999999999996</v>
      </c>
      <c r="J36" s="38">
        <v>4.95</v>
      </c>
      <c r="K36" s="22"/>
      <c r="L36" s="22"/>
      <c r="M36" s="22"/>
      <c r="N36" s="22"/>
      <c r="O36" s="22"/>
      <c r="P36" s="22"/>
    </row>
    <row r="37" spans="1:16" ht="39" customHeight="1" x14ac:dyDescent="0.2">
      <c r="A37" s="22"/>
      <c r="B37" s="35"/>
      <c r="C37" s="1145" t="s">
        <v>536</v>
      </c>
      <c r="D37" s="1146"/>
      <c r="E37" s="1147"/>
      <c r="F37" s="36">
        <v>5.89</v>
      </c>
      <c r="G37" s="37">
        <v>5.29</v>
      </c>
      <c r="H37" s="37">
        <v>4.5199999999999996</v>
      </c>
      <c r="I37" s="37">
        <v>3.66</v>
      </c>
      <c r="J37" s="38">
        <v>2.99</v>
      </c>
      <c r="K37" s="22"/>
      <c r="L37" s="22"/>
      <c r="M37" s="22"/>
      <c r="N37" s="22"/>
      <c r="O37" s="22"/>
      <c r="P37" s="22"/>
    </row>
    <row r="38" spans="1:16" ht="39" customHeight="1" x14ac:dyDescent="0.2">
      <c r="A38" s="22"/>
      <c r="B38" s="35"/>
      <c r="C38" s="1145" t="s">
        <v>537</v>
      </c>
      <c r="D38" s="1146"/>
      <c r="E38" s="1147"/>
      <c r="F38" s="36">
        <v>0.35</v>
      </c>
      <c r="G38" s="37">
        <v>0.73</v>
      </c>
      <c r="H38" s="37">
        <v>0.76</v>
      </c>
      <c r="I38" s="37">
        <v>0.56999999999999995</v>
      </c>
      <c r="J38" s="38">
        <v>1.36</v>
      </c>
      <c r="K38" s="22"/>
      <c r="L38" s="22"/>
      <c r="M38" s="22"/>
      <c r="N38" s="22"/>
      <c r="O38" s="22"/>
      <c r="P38" s="22"/>
    </row>
    <row r="39" spans="1:16" ht="39" customHeight="1" x14ac:dyDescent="0.2">
      <c r="A39" s="22"/>
      <c r="B39" s="35"/>
      <c r="C39" s="1145" t="s">
        <v>538</v>
      </c>
      <c r="D39" s="1146"/>
      <c r="E39" s="1147"/>
      <c r="F39" s="36">
        <v>2.61</v>
      </c>
      <c r="G39" s="37">
        <v>1.9</v>
      </c>
      <c r="H39" s="37">
        <v>1.48</v>
      </c>
      <c r="I39" s="37">
        <v>0.57999999999999996</v>
      </c>
      <c r="J39" s="38">
        <v>0.54</v>
      </c>
      <c r="K39" s="22"/>
      <c r="L39" s="22"/>
      <c r="M39" s="22"/>
      <c r="N39" s="22"/>
      <c r="O39" s="22"/>
      <c r="P39" s="22"/>
    </row>
    <row r="40" spans="1:16" ht="39" customHeight="1" x14ac:dyDescent="0.2">
      <c r="A40" s="22"/>
      <c r="B40" s="35"/>
      <c r="C40" s="1145" t="s">
        <v>539</v>
      </c>
      <c r="D40" s="1146"/>
      <c r="E40" s="1147"/>
      <c r="F40" s="36">
        <v>7.0000000000000007E-2</v>
      </c>
      <c r="G40" s="37">
        <v>7.0000000000000007E-2</v>
      </c>
      <c r="H40" s="37">
        <v>0.08</v>
      </c>
      <c r="I40" s="37">
        <v>7.0000000000000007E-2</v>
      </c>
      <c r="J40" s="38">
        <v>0.05</v>
      </c>
      <c r="K40" s="22"/>
      <c r="L40" s="22"/>
      <c r="M40" s="22"/>
      <c r="N40" s="22"/>
      <c r="O40" s="22"/>
      <c r="P40" s="22"/>
    </row>
    <row r="41" spans="1:16" ht="39" customHeight="1" x14ac:dyDescent="0.2">
      <c r="A41" s="22"/>
      <c r="B41" s="35"/>
      <c r="C41" s="1145" t="s">
        <v>540</v>
      </c>
      <c r="D41" s="1146"/>
      <c r="E41" s="1147"/>
      <c r="F41" s="36">
        <v>0</v>
      </c>
      <c r="G41" s="37">
        <v>0</v>
      </c>
      <c r="H41" s="37">
        <v>0</v>
      </c>
      <c r="I41" s="37">
        <v>0</v>
      </c>
      <c r="J41" s="38">
        <v>0</v>
      </c>
      <c r="K41" s="22"/>
      <c r="L41" s="22"/>
      <c r="M41" s="22"/>
      <c r="N41" s="22"/>
      <c r="O41" s="22"/>
      <c r="P41" s="22"/>
    </row>
    <row r="42" spans="1:16" ht="39" customHeight="1" x14ac:dyDescent="0.2">
      <c r="A42" s="22"/>
      <c r="B42" s="39"/>
      <c r="C42" s="1145" t="s">
        <v>541</v>
      </c>
      <c r="D42" s="1146"/>
      <c r="E42" s="1147"/>
      <c r="F42" s="36" t="s">
        <v>488</v>
      </c>
      <c r="G42" s="37" t="s">
        <v>488</v>
      </c>
      <c r="H42" s="37" t="s">
        <v>488</v>
      </c>
      <c r="I42" s="37" t="s">
        <v>488</v>
      </c>
      <c r="J42" s="38" t="s">
        <v>488</v>
      </c>
      <c r="K42" s="22"/>
      <c r="L42" s="22"/>
      <c r="M42" s="22"/>
      <c r="N42" s="22"/>
      <c r="O42" s="22"/>
      <c r="P42" s="22"/>
    </row>
    <row r="43" spans="1:16" ht="39" customHeight="1" thickBot="1" x14ac:dyDescent="0.25">
      <c r="A43" s="22"/>
      <c r="B43" s="40"/>
      <c r="C43" s="1148" t="s">
        <v>542</v>
      </c>
      <c r="D43" s="1149"/>
      <c r="E43" s="1150"/>
      <c r="F43" s="41" t="s">
        <v>488</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alUjiCsOTFGQOOgr+SzeuYHvtKRGSbMvYZMVUJz5Uc3CxvIVC5I2PTIfi6zxds5lVRxrG9koMJZGNIwtc03RGg==" saltValue="KBhYf8UZwCR+UViuYZvh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00B050"/>
    <pageSetUpPr fitToPage="1"/>
  </sheetPr>
  <dimension ref="A1:U64"/>
  <sheetViews>
    <sheetView showGridLines="0" topLeftCell="A40" zoomScale="60" zoomScaleNormal="6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1201</v>
      </c>
      <c r="L45" s="60">
        <v>1215</v>
      </c>
      <c r="M45" s="60">
        <v>1217</v>
      </c>
      <c r="N45" s="60">
        <v>1222</v>
      </c>
      <c r="O45" s="61">
        <v>1215</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2">
      <c r="A48" s="48"/>
      <c r="B48" s="1178"/>
      <c r="C48" s="1179"/>
      <c r="D48" s="62"/>
      <c r="E48" s="1155" t="s">
        <v>13</v>
      </c>
      <c r="F48" s="1155"/>
      <c r="G48" s="1155"/>
      <c r="H48" s="1155"/>
      <c r="I48" s="1155"/>
      <c r="J48" s="1156"/>
      <c r="K48" s="63">
        <v>82</v>
      </c>
      <c r="L48" s="64">
        <v>82</v>
      </c>
      <c r="M48" s="64">
        <v>73</v>
      </c>
      <c r="N48" s="64">
        <v>70</v>
      </c>
      <c r="O48" s="65">
        <v>67</v>
      </c>
      <c r="P48" s="48"/>
      <c r="Q48" s="48"/>
      <c r="R48" s="48"/>
      <c r="S48" s="48"/>
      <c r="T48" s="48"/>
      <c r="U48" s="48"/>
    </row>
    <row r="49" spans="1:21" ht="30.75" customHeight="1" x14ac:dyDescent="0.2">
      <c r="A49" s="48"/>
      <c r="B49" s="1178"/>
      <c r="C49" s="1179"/>
      <c r="D49" s="62"/>
      <c r="E49" s="1155" t="s">
        <v>14</v>
      </c>
      <c r="F49" s="1155"/>
      <c r="G49" s="1155"/>
      <c r="H49" s="1155"/>
      <c r="I49" s="1155"/>
      <c r="J49" s="1156"/>
      <c r="K49" s="63">
        <v>15</v>
      </c>
      <c r="L49" s="64">
        <v>16</v>
      </c>
      <c r="M49" s="64">
        <v>21</v>
      </c>
      <c r="N49" s="64">
        <v>20</v>
      </c>
      <c r="O49" s="65">
        <v>23</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488</v>
      </c>
      <c r="L50" s="64" t="s">
        <v>488</v>
      </c>
      <c r="M50" s="64" t="s">
        <v>488</v>
      </c>
      <c r="N50" s="64" t="s">
        <v>488</v>
      </c>
      <c r="O50" s="65">
        <v>14</v>
      </c>
      <c r="P50" s="48"/>
      <c r="Q50" s="48"/>
      <c r="R50" s="48"/>
      <c r="S50" s="48"/>
      <c r="T50" s="48"/>
      <c r="U50" s="48"/>
    </row>
    <row r="51" spans="1:21" ht="30.75" customHeight="1" x14ac:dyDescent="0.2">
      <c r="A51" s="48"/>
      <c r="B51" s="1180"/>
      <c r="C51" s="1181"/>
      <c r="D51" s="66"/>
      <c r="E51" s="1155" t="s">
        <v>16</v>
      </c>
      <c r="F51" s="1155"/>
      <c r="G51" s="1155"/>
      <c r="H51" s="1155"/>
      <c r="I51" s="1155"/>
      <c r="J51" s="1156"/>
      <c r="K51" s="63">
        <v>0</v>
      </c>
      <c r="L51" s="64">
        <v>0</v>
      </c>
      <c r="M51" s="64">
        <v>1</v>
      </c>
      <c r="N51" s="64">
        <v>1</v>
      </c>
      <c r="O51" s="65">
        <v>1</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856</v>
      </c>
      <c r="L52" s="64">
        <v>881</v>
      </c>
      <c r="M52" s="64">
        <v>873</v>
      </c>
      <c r="N52" s="64">
        <v>914</v>
      </c>
      <c r="O52" s="65">
        <v>896</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442</v>
      </c>
      <c r="L53" s="69">
        <v>432</v>
      </c>
      <c r="M53" s="69">
        <v>439</v>
      </c>
      <c r="N53" s="69">
        <v>399</v>
      </c>
      <c r="O53" s="70">
        <v>424</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X9tHY9CKibHmr18LgOpK/YvvYyB6uoedlZA7nluYDlEZs7mzmM0yXMBbU7X4dFhGabDvwYqIDvNLTUr1gmleA==" saltValue="r9OGvK0iZUnVaIBpINxFK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00B050"/>
    <pageSetUpPr fitToPage="1"/>
  </sheetPr>
  <dimension ref="B1:M55"/>
  <sheetViews>
    <sheetView showGridLines="0" topLeftCell="A34" zoomScale="60" zoomScaleNormal="60" zoomScaleSheetLayoutView="100" workbookViewId="0">
      <selection activeCell="S42" sqref="S42"/>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96" t="s">
        <v>30</v>
      </c>
      <c r="C41" s="1197"/>
      <c r="D41" s="105"/>
      <c r="E41" s="1198" t="s">
        <v>31</v>
      </c>
      <c r="F41" s="1198"/>
      <c r="G41" s="1198"/>
      <c r="H41" s="1199"/>
      <c r="I41" s="355">
        <v>11946</v>
      </c>
      <c r="J41" s="356">
        <v>11979</v>
      </c>
      <c r="K41" s="356">
        <v>13619</v>
      </c>
      <c r="L41" s="356">
        <v>13930</v>
      </c>
      <c r="M41" s="357">
        <v>14605</v>
      </c>
    </row>
    <row r="42" spans="2:13" ht="27.75" customHeight="1" x14ac:dyDescent="0.2">
      <c r="B42" s="1186"/>
      <c r="C42" s="1187"/>
      <c r="D42" s="106"/>
      <c r="E42" s="1190" t="s">
        <v>32</v>
      </c>
      <c r="F42" s="1190"/>
      <c r="G42" s="1190"/>
      <c r="H42" s="1191"/>
      <c r="I42" s="358" t="s">
        <v>488</v>
      </c>
      <c r="J42" s="359" t="s">
        <v>488</v>
      </c>
      <c r="K42" s="359" t="s">
        <v>488</v>
      </c>
      <c r="L42" s="359" t="s">
        <v>488</v>
      </c>
      <c r="M42" s="360" t="s">
        <v>488</v>
      </c>
    </row>
    <row r="43" spans="2:13" ht="27.75" customHeight="1" x14ac:dyDescent="0.2">
      <c r="B43" s="1186"/>
      <c r="C43" s="1187"/>
      <c r="D43" s="106"/>
      <c r="E43" s="1190" t="s">
        <v>33</v>
      </c>
      <c r="F43" s="1190"/>
      <c r="G43" s="1190"/>
      <c r="H43" s="1191"/>
      <c r="I43" s="358">
        <v>569</v>
      </c>
      <c r="J43" s="359">
        <v>542</v>
      </c>
      <c r="K43" s="359">
        <v>429</v>
      </c>
      <c r="L43" s="359">
        <v>351</v>
      </c>
      <c r="M43" s="360">
        <v>280</v>
      </c>
    </row>
    <row r="44" spans="2:13" ht="27.75" customHeight="1" x14ac:dyDescent="0.2">
      <c r="B44" s="1186"/>
      <c r="C44" s="1187"/>
      <c r="D44" s="106"/>
      <c r="E44" s="1190" t="s">
        <v>34</v>
      </c>
      <c r="F44" s="1190"/>
      <c r="G44" s="1190"/>
      <c r="H44" s="1191"/>
      <c r="I44" s="358">
        <v>144</v>
      </c>
      <c r="J44" s="359">
        <v>135</v>
      </c>
      <c r="K44" s="359">
        <v>122</v>
      </c>
      <c r="L44" s="359">
        <v>105</v>
      </c>
      <c r="M44" s="360">
        <v>96</v>
      </c>
    </row>
    <row r="45" spans="2:13" ht="27.75" customHeight="1" x14ac:dyDescent="0.2">
      <c r="B45" s="1186"/>
      <c r="C45" s="1187"/>
      <c r="D45" s="106"/>
      <c r="E45" s="1190" t="s">
        <v>35</v>
      </c>
      <c r="F45" s="1190"/>
      <c r="G45" s="1190"/>
      <c r="H45" s="1191"/>
      <c r="I45" s="358">
        <v>1150</v>
      </c>
      <c r="J45" s="359">
        <v>1083</v>
      </c>
      <c r="K45" s="359">
        <v>1049</v>
      </c>
      <c r="L45" s="359">
        <v>1017</v>
      </c>
      <c r="M45" s="360">
        <v>1006</v>
      </c>
    </row>
    <row r="46" spans="2:13" ht="27.75" customHeight="1" x14ac:dyDescent="0.2">
      <c r="B46" s="1186"/>
      <c r="C46" s="1187"/>
      <c r="D46" s="107"/>
      <c r="E46" s="1190" t="s">
        <v>36</v>
      </c>
      <c r="F46" s="1190"/>
      <c r="G46" s="1190"/>
      <c r="H46" s="1191"/>
      <c r="I46" s="358" t="s">
        <v>488</v>
      </c>
      <c r="J46" s="359" t="s">
        <v>488</v>
      </c>
      <c r="K46" s="359" t="s">
        <v>488</v>
      </c>
      <c r="L46" s="359" t="s">
        <v>488</v>
      </c>
      <c r="M46" s="360" t="s">
        <v>488</v>
      </c>
    </row>
    <row r="47" spans="2:13" ht="27.75" customHeight="1" x14ac:dyDescent="0.2">
      <c r="B47" s="1186"/>
      <c r="C47" s="1187"/>
      <c r="D47" s="108"/>
      <c r="E47" s="1200" t="s">
        <v>37</v>
      </c>
      <c r="F47" s="1201"/>
      <c r="G47" s="1201"/>
      <c r="H47" s="1202"/>
      <c r="I47" s="358" t="s">
        <v>488</v>
      </c>
      <c r="J47" s="359" t="s">
        <v>488</v>
      </c>
      <c r="K47" s="359" t="s">
        <v>488</v>
      </c>
      <c r="L47" s="359" t="s">
        <v>488</v>
      </c>
      <c r="M47" s="360" t="s">
        <v>488</v>
      </c>
    </row>
    <row r="48" spans="2:13" ht="27.75" customHeight="1" x14ac:dyDescent="0.2">
      <c r="B48" s="1186"/>
      <c r="C48" s="1187"/>
      <c r="D48" s="106"/>
      <c r="E48" s="1190" t="s">
        <v>38</v>
      </c>
      <c r="F48" s="1190"/>
      <c r="G48" s="1190"/>
      <c r="H48" s="1191"/>
      <c r="I48" s="358" t="s">
        <v>488</v>
      </c>
      <c r="J48" s="359" t="s">
        <v>488</v>
      </c>
      <c r="K48" s="359" t="s">
        <v>488</v>
      </c>
      <c r="L48" s="359" t="s">
        <v>488</v>
      </c>
      <c r="M48" s="360" t="s">
        <v>488</v>
      </c>
    </row>
    <row r="49" spans="2:13" ht="27.75" customHeight="1" x14ac:dyDescent="0.2">
      <c r="B49" s="1188"/>
      <c r="C49" s="1189"/>
      <c r="D49" s="106"/>
      <c r="E49" s="1190" t="s">
        <v>39</v>
      </c>
      <c r="F49" s="1190"/>
      <c r="G49" s="1190"/>
      <c r="H49" s="1191"/>
      <c r="I49" s="358" t="s">
        <v>488</v>
      </c>
      <c r="J49" s="359" t="s">
        <v>488</v>
      </c>
      <c r="K49" s="359" t="s">
        <v>488</v>
      </c>
      <c r="L49" s="359" t="s">
        <v>488</v>
      </c>
      <c r="M49" s="360" t="s">
        <v>488</v>
      </c>
    </row>
    <row r="50" spans="2:13" ht="27.75" customHeight="1" x14ac:dyDescent="0.2">
      <c r="B50" s="1184" t="s">
        <v>40</v>
      </c>
      <c r="C50" s="1185"/>
      <c r="D50" s="109"/>
      <c r="E50" s="1190" t="s">
        <v>41</v>
      </c>
      <c r="F50" s="1190"/>
      <c r="G50" s="1190"/>
      <c r="H50" s="1191"/>
      <c r="I50" s="358">
        <v>1632</v>
      </c>
      <c r="J50" s="359">
        <v>1957</v>
      </c>
      <c r="K50" s="359">
        <v>2512</v>
      </c>
      <c r="L50" s="359">
        <v>2670</v>
      </c>
      <c r="M50" s="360">
        <v>3133</v>
      </c>
    </row>
    <row r="51" spans="2:13" ht="27.75" customHeight="1" x14ac:dyDescent="0.2">
      <c r="B51" s="1186"/>
      <c r="C51" s="1187"/>
      <c r="D51" s="106"/>
      <c r="E51" s="1190" t="s">
        <v>42</v>
      </c>
      <c r="F51" s="1190"/>
      <c r="G51" s="1190"/>
      <c r="H51" s="1191"/>
      <c r="I51" s="358">
        <v>895</v>
      </c>
      <c r="J51" s="359">
        <v>965</v>
      </c>
      <c r="K51" s="359">
        <v>881</v>
      </c>
      <c r="L51" s="359">
        <v>816</v>
      </c>
      <c r="M51" s="360">
        <v>766</v>
      </c>
    </row>
    <row r="52" spans="2:13" ht="27.75" customHeight="1" x14ac:dyDescent="0.2">
      <c r="B52" s="1188"/>
      <c r="C52" s="1189"/>
      <c r="D52" s="106"/>
      <c r="E52" s="1190" t="s">
        <v>43</v>
      </c>
      <c r="F52" s="1190"/>
      <c r="G52" s="1190"/>
      <c r="H52" s="1191"/>
      <c r="I52" s="358">
        <v>7999</v>
      </c>
      <c r="J52" s="359">
        <v>7568</v>
      </c>
      <c r="K52" s="359">
        <v>9276</v>
      </c>
      <c r="L52" s="359">
        <v>9330</v>
      </c>
      <c r="M52" s="360">
        <v>9398</v>
      </c>
    </row>
    <row r="53" spans="2:13" ht="27.75" customHeight="1" thickBot="1" x14ac:dyDescent="0.25">
      <c r="B53" s="1192" t="s">
        <v>19</v>
      </c>
      <c r="C53" s="1193"/>
      <c r="D53" s="110"/>
      <c r="E53" s="1194" t="s">
        <v>44</v>
      </c>
      <c r="F53" s="1194"/>
      <c r="G53" s="1194"/>
      <c r="H53" s="1195"/>
      <c r="I53" s="361">
        <v>3283</v>
      </c>
      <c r="J53" s="362">
        <v>3248</v>
      </c>
      <c r="K53" s="362">
        <v>2551</v>
      </c>
      <c r="L53" s="362">
        <v>2589</v>
      </c>
      <c r="M53" s="363">
        <v>2690</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lWu/BuLh0qCSat+uZj+DPzzKXPiumSQL3f4yoxbaRCP7H0G+qdu/0zvBvG48PmW7HrAMB6q82yyZtK1J4R7m6g==" saltValue="weX4bqSsueoPk0Bzg5VrC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B1:W64"/>
  <sheetViews>
    <sheetView showGridLines="0" topLeftCell="A52" zoomScale="60" zoomScaleNormal="60" zoomScaleSheetLayoutView="100" workbookViewId="0">
      <selection activeCell="H55" sqref="H55"/>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11" t="s">
        <v>46</v>
      </c>
      <c r="D55" s="1211"/>
      <c r="E55" s="1212"/>
      <c r="F55" s="122">
        <v>2391</v>
      </c>
      <c r="G55" s="122">
        <v>2543</v>
      </c>
      <c r="H55" s="123">
        <v>2832</v>
      </c>
    </row>
    <row r="56" spans="2:8" ht="52.5" customHeight="1" x14ac:dyDescent="0.2">
      <c r="B56" s="124"/>
      <c r="C56" s="1213" t="s">
        <v>47</v>
      </c>
      <c r="D56" s="1213"/>
      <c r="E56" s="1214"/>
      <c r="F56" s="125">
        <v>51</v>
      </c>
      <c r="G56" s="125">
        <v>51</v>
      </c>
      <c r="H56" s="126">
        <v>220</v>
      </c>
    </row>
    <row r="57" spans="2:8" ht="53.25" customHeight="1" x14ac:dyDescent="0.2">
      <c r="B57" s="124"/>
      <c r="C57" s="1215" t="s">
        <v>48</v>
      </c>
      <c r="D57" s="1215"/>
      <c r="E57" s="1216"/>
      <c r="F57" s="127">
        <v>733</v>
      </c>
      <c r="G57" s="127">
        <v>699</v>
      </c>
      <c r="H57" s="128">
        <v>685</v>
      </c>
    </row>
    <row r="58" spans="2:8" ht="45.75" customHeight="1" x14ac:dyDescent="0.2">
      <c r="B58" s="129"/>
      <c r="C58" s="1203" t="s">
        <v>49</v>
      </c>
      <c r="D58" s="1204"/>
      <c r="E58" s="1205"/>
      <c r="F58" s="130"/>
      <c r="G58" s="130"/>
      <c r="H58" s="131"/>
    </row>
    <row r="59" spans="2:8" ht="45.75" customHeight="1" x14ac:dyDescent="0.2">
      <c r="B59" s="129"/>
      <c r="C59" s="1203" t="s">
        <v>50</v>
      </c>
      <c r="D59" s="1204"/>
      <c r="E59" s="1205"/>
      <c r="F59" s="130"/>
      <c r="G59" s="130"/>
      <c r="H59" s="131"/>
    </row>
    <row r="60" spans="2:8" ht="45.75" customHeight="1" x14ac:dyDescent="0.2">
      <c r="B60" s="129"/>
      <c r="C60" s="1203" t="s">
        <v>50</v>
      </c>
      <c r="D60" s="1204"/>
      <c r="E60" s="1205"/>
      <c r="F60" s="130"/>
      <c r="G60" s="130"/>
      <c r="H60" s="131"/>
    </row>
    <row r="61" spans="2:8" ht="45.75" customHeight="1" x14ac:dyDescent="0.2">
      <c r="B61" s="129"/>
      <c r="C61" s="1203" t="s">
        <v>50</v>
      </c>
      <c r="D61" s="1204"/>
      <c r="E61" s="1205"/>
      <c r="F61" s="130"/>
      <c r="G61" s="130"/>
      <c r="H61" s="131"/>
    </row>
    <row r="62" spans="2:8" ht="45.75" customHeight="1" thickBot="1" x14ac:dyDescent="0.25">
      <c r="B62" s="132"/>
      <c r="C62" s="1206" t="s">
        <v>50</v>
      </c>
      <c r="D62" s="1207"/>
      <c r="E62" s="1208"/>
      <c r="F62" s="133"/>
      <c r="G62" s="133"/>
      <c r="H62" s="134"/>
    </row>
    <row r="63" spans="2:8" ht="52.5" customHeight="1" thickBot="1" x14ac:dyDescent="0.25">
      <c r="B63" s="135"/>
      <c r="C63" s="1209" t="s">
        <v>51</v>
      </c>
      <c r="D63" s="1209"/>
      <c r="E63" s="1210"/>
      <c r="F63" s="136">
        <v>3175</v>
      </c>
      <c r="G63" s="136">
        <v>3293</v>
      </c>
      <c r="H63" s="137">
        <v>3738</v>
      </c>
    </row>
    <row r="64" spans="2:8" ht="13.2" x14ac:dyDescent="0.2"/>
  </sheetData>
  <sheetProtection algorithmName="SHA-512" hashValue="U7k281s9+BQ509CjvFyJncG8o2F49pV8MN2yHZs0mkfVqC0zWK8YzcFRZUh33sKGpPL1ImVZ9IikGGdbM0d+5Q==" saltValue="jHm05sqOPZ2cBQpi8k98v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52</v>
      </c>
      <c r="E2" s="149"/>
      <c r="F2" s="150" t="s">
        <v>525</v>
      </c>
      <c r="G2" s="151"/>
      <c r="H2" s="152"/>
    </row>
    <row r="3" spans="1:8" x14ac:dyDescent="0.2">
      <c r="A3" s="148" t="s">
        <v>518</v>
      </c>
      <c r="B3" s="153"/>
      <c r="C3" s="154"/>
      <c r="D3" s="155">
        <v>76581</v>
      </c>
      <c r="E3" s="156"/>
      <c r="F3" s="157">
        <v>118252</v>
      </c>
      <c r="G3" s="158"/>
      <c r="H3" s="159"/>
    </row>
    <row r="4" spans="1:8" x14ac:dyDescent="0.2">
      <c r="A4" s="160"/>
      <c r="B4" s="161"/>
      <c r="C4" s="162"/>
      <c r="D4" s="163">
        <v>24860</v>
      </c>
      <c r="E4" s="164"/>
      <c r="F4" s="165">
        <v>49994</v>
      </c>
      <c r="G4" s="166"/>
      <c r="H4" s="167"/>
    </row>
    <row r="5" spans="1:8" x14ac:dyDescent="0.2">
      <c r="A5" s="148" t="s">
        <v>520</v>
      </c>
      <c r="B5" s="153"/>
      <c r="C5" s="154"/>
      <c r="D5" s="155">
        <v>94223</v>
      </c>
      <c r="E5" s="156"/>
      <c r="F5" s="157">
        <v>200194</v>
      </c>
      <c r="G5" s="158"/>
      <c r="H5" s="159"/>
    </row>
    <row r="6" spans="1:8" x14ac:dyDescent="0.2">
      <c r="A6" s="160"/>
      <c r="B6" s="161"/>
      <c r="C6" s="162"/>
      <c r="D6" s="163">
        <v>38673</v>
      </c>
      <c r="E6" s="164"/>
      <c r="F6" s="165">
        <v>106422</v>
      </c>
      <c r="G6" s="166"/>
      <c r="H6" s="167"/>
    </row>
    <row r="7" spans="1:8" x14ac:dyDescent="0.2">
      <c r="A7" s="148" t="s">
        <v>521</v>
      </c>
      <c r="B7" s="153"/>
      <c r="C7" s="154"/>
      <c r="D7" s="155">
        <v>264670</v>
      </c>
      <c r="E7" s="156"/>
      <c r="F7" s="157">
        <v>196914</v>
      </c>
      <c r="G7" s="158"/>
      <c r="H7" s="159"/>
    </row>
    <row r="8" spans="1:8" x14ac:dyDescent="0.2">
      <c r="A8" s="160"/>
      <c r="B8" s="161"/>
      <c r="C8" s="162"/>
      <c r="D8" s="163">
        <v>147536</v>
      </c>
      <c r="E8" s="164"/>
      <c r="F8" s="165">
        <v>98966</v>
      </c>
      <c r="G8" s="166"/>
      <c r="H8" s="167"/>
    </row>
    <row r="9" spans="1:8" x14ac:dyDescent="0.2">
      <c r="A9" s="148" t="s">
        <v>522</v>
      </c>
      <c r="B9" s="153"/>
      <c r="C9" s="154"/>
      <c r="D9" s="155">
        <v>138288</v>
      </c>
      <c r="E9" s="156"/>
      <c r="F9" s="157">
        <v>204757</v>
      </c>
      <c r="G9" s="158"/>
      <c r="H9" s="159"/>
    </row>
    <row r="10" spans="1:8" x14ac:dyDescent="0.2">
      <c r="A10" s="160"/>
      <c r="B10" s="161"/>
      <c r="C10" s="162"/>
      <c r="D10" s="163">
        <v>106752</v>
      </c>
      <c r="E10" s="164"/>
      <c r="F10" s="165">
        <v>106071</v>
      </c>
      <c r="G10" s="166"/>
      <c r="H10" s="167"/>
    </row>
    <row r="11" spans="1:8" x14ac:dyDescent="0.2">
      <c r="A11" s="148" t="s">
        <v>523</v>
      </c>
      <c r="B11" s="153"/>
      <c r="C11" s="154"/>
      <c r="D11" s="155">
        <v>192335</v>
      </c>
      <c r="E11" s="156"/>
      <c r="F11" s="157">
        <v>194971</v>
      </c>
      <c r="G11" s="158"/>
      <c r="H11" s="159"/>
    </row>
    <row r="12" spans="1:8" x14ac:dyDescent="0.2">
      <c r="A12" s="160"/>
      <c r="B12" s="161"/>
      <c r="C12" s="168"/>
      <c r="D12" s="163">
        <v>145625</v>
      </c>
      <c r="E12" s="164"/>
      <c r="F12" s="165">
        <v>105966</v>
      </c>
      <c r="G12" s="166"/>
      <c r="H12" s="167"/>
    </row>
    <row r="13" spans="1:8" x14ac:dyDescent="0.2">
      <c r="A13" s="148"/>
      <c r="B13" s="153"/>
      <c r="C13" s="169"/>
      <c r="D13" s="170">
        <v>153219</v>
      </c>
      <c r="E13" s="171"/>
      <c r="F13" s="172">
        <v>183018</v>
      </c>
      <c r="G13" s="173"/>
      <c r="H13" s="159"/>
    </row>
    <row r="14" spans="1:8" x14ac:dyDescent="0.2">
      <c r="A14" s="160"/>
      <c r="B14" s="161"/>
      <c r="C14" s="162"/>
      <c r="D14" s="163">
        <v>92689</v>
      </c>
      <c r="E14" s="164"/>
      <c r="F14" s="165">
        <v>93484</v>
      </c>
      <c r="G14" s="166"/>
      <c r="H14" s="167"/>
    </row>
    <row r="17" spans="1:11" x14ac:dyDescent="0.2">
      <c r="A17" s="144" t="s">
        <v>53</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54</v>
      </c>
      <c r="B19" s="174">
        <f>ROUND(VALUE(SUBSTITUTE(実質収支比率等に係る経年分析!F$48,"▲","-")),2)</f>
        <v>3.95</v>
      </c>
      <c r="C19" s="174">
        <f>ROUND(VALUE(SUBSTITUTE(実質収支比率等に係る経年分析!G$48,"▲","-")),2)</f>
        <v>2.6</v>
      </c>
      <c r="D19" s="174">
        <f>ROUND(VALUE(SUBSTITUTE(実質収支比率等に係る経年分析!H$48,"▲","-")),2)</f>
        <v>4.97</v>
      </c>
      <c r="E19" s="174">
        <f>ROUND(VALUE(SUBSTITUTE(実質収支比率等に係る経年分析!I$48,"▲","-")),2)</f>
        <v>5.07</v>
      </c>
      <c r="F19" s="174">
        <f>ROUND(VALUE(SUBSTITUTE(実質収支比率等に係る経年分析!J$48,"▲","-")),2)</f>
        <v>4.96</v>
      </c>
    </row>
    <row r="20" spans="1:11" x14ac:dyDescent="0.2">
      <c r="A20" s="174" t="s">
        <v>55</v>
      </c>
      <c r="B20" s="174">
        <f>ROUND(VALUE(SUBSTITUTE(実質収支比率等に係る経年分析!F$47,"▲","-")),2)</f>
        <v>34.93</v>
      </c>
      <c r="C20" s="174">
        <f>ROUND(VALUE(SUBSTITUTE(実質収支比率等に係る経年分析!G$47,"▲","-")),2)</f>
        <v>40.270000000000003</v>
      </c>
      <c r="D20" s="174">
        <f>ROUND(VALUE(SUBSTITUTE(実質収支比率等に係る経年分析!H$47,"▲","-")),2)</f>
        <v>48.81</v>
      </c>
      <c r="E20" s="174">
        <f>ROUND(VALUE(SUBSTITUTE(実質収支比率等に係る経年分析!I$47,"▲","-")),2)</f>
        <v>52.47</v>
      </c>
      <c r="F20" s="174">
        <f>ROUND(VALUE(SUBSTITUTE(実質収支比率等に係る経年分析!J$47,"▲","-")),2)</f>
        <v>57.9</v>
      </c>
    </row>
    <row r="21" spans="1:11" x14ac:dyDescent="0.2">
      <c r="A21" s="174" t="s">
        <v>56</v>
      </c>
      <c r="B21" s="174">
        <f>IF(ISNUMBER(VALUE(SUBSTITUTE(実質収支比率等に係る経年分析!F$49,"▲","-"))),ROUND(VALUE(SUBSTITUTE(実質収支比率等に係る経年分析!F$49,"▲","-")),2),NA())</f>
        <v>1.74</v>
      </c>
      <c r="C21" s="174">
        <f>IF(ISNUMBER(VALUE(SUBSTITUTE(実質収支比率等に係る経年分析!G$49,"▲","-"))),ROUND(VALUE(SUBSTITUTE(実質収支比率等に係る経年分析!G$49,"▲","-")),2),NA())</f>
        <v>5.62</v>
      </c>
      <c r="D21" s="174">
        <f>IF(ISNUMBER(VALUE(SUBSTITUTE(実質収支比率等に係る経年分析!H$49,"▲","-"))),ROUND(VALUE(SUBSTITUTE(実質収支比率等に係る経年分析!H$49,"▲","-")),2),NA())</f>
        <v>12.89</v>
      </c>
      <c r="E21" s="174">
        <f>IF(ISNUMBER(VALUE(SUBSTITUTE(実質収支比率等に係る経年分析!I$49,"▲","-"))),ROUND(VALUE(SUBSTITUTE(実質収支比率等に係る経年分析!I$49,"▲","-")),2),NA())</f>
        <v>3.19</v>
      </c>
      <c r="F21" s="174">
        <f>IF(ISNUMBER(VALUE(SUBSTITUTE(実質収支比率等に係る経年分析!J$49,"▲","-"))),ROUND(VALUE(SUBSTITUTE(実質収支比率等に係る経年分析!J$49,"▲","-")),2),NA())</f>
        <v>5.85</v>
      </c>
    </row>
    <row r="24" spans="1:11" x14ac:dyDescent="0.2">
      <c r="A24" s="144" t="s">
        <v>57</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58</v>
      </c>
      <c r="C26" s="175" t="s">
        <v>59</v>
      </c>
      <c r="D26" s="175" t="s">
        <v>58</v>
      </c>
      <c r="E26" s="175" t="s">
        <v>59</v>
      </c>
      <c r="F26" s="175" t="s">
        <v>58</v>
      </c>
      <c r="G26" s="175" t="s">
        <v>59</v>
      </c>
      <c r="H26" s="175" t="s">
        <v>58</v>
      </c>
      <c r="I26" s="175" t="s">
        <v>59</v>
      </c>
      <c r="J26" s="175" t="s">
        <v>58</v>
      </c>
      <c r="K26" s="175" t="s">
        <v>59</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中泊町国民健康保険特別会計（診療施設勘定）</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中泊町後期高齢者医療特別会計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7.0000000000000007E-2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7.0000000000000007E-2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7.0000000000000007E-2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0.05</v>
      </c>
    </row>
    <row r="31" spans="1:11" x14ac:dyDescent="0.2">
      <c r="A31" s="175" t="str">
        <f>IF(連結実質赤字比率に係る赤字・黒字の構成分析!C$39="",NA(),連結実質赤字比率に係る赤字・黒字の構成分析!C$39)</f>
        <v>中泊町国民健康保険特別会計（事業勘定）</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2.61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1.48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0.57999999999999996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0.54</v>
      </c>
    </row>
    <row r="32" spans="1:11" x14ac:dyDescent="0.2">
      <c r="A32" s="175" t="str">
        <f>IF(連結実質赤字比率に係る赤字・黒字の構成分析!C$38="",NA(),連結実質赤字比率に係る赤字・黒字の構成分析!C$38)</f>
        <v>中泊町介護保険事業特別会計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0.76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0.56999999999999995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1.36</v>
      </c>
    </row>
    <row r="33" spans="1:16" x14ac:dyDescent="0.2">
      <c r="A33" s="175" t="str">
        <f>IF(連結実質赤字比率に係る赤字・黒字の構成分析!C$37="",NA(),連結実質赤字比率に係る赤字・黒字の構成分析!C$37)</f>
        <v>中泊町水道事業特別会計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5.89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5.29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4.5199999999999996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3.66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2.99</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3.94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2.59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4.96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5.0599999999999996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4.95</v>
      </c>
    </row>
    <row r="35" spans="1:16" x14ac:dyDescent="0.2">
      <c r="A35" s="175" t="str">
        <f>IF(連結実質赤字比率に係る赤字・黒字の構成分析!C$35="",NA(),連結実質赤字比率に係る赤字・黒字の構成分析!C$35)</f>
        <v>中泊町漁業集落排水事業特別会計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0.01</v>
      </c>
      <c r="J35" s="175">
        <f>IF(ROUND(VALUE(SUBSTITUTE(連結実質赤字比率に係る赤字・黒字の構成分析!J$35,"▲", "-")), 2) &lt; 0, ABS(ROUND(VALUE(SUBSTITUTE(連結実質赤字比率に係る赤字・黒字の構成分析!J$35,"▲", "-")), 2)), NA())</f>
        <v>0.01</v>
      </c>
      <c r="K35" s="175" t="e">
        <f>IF(ROUND(VALUE(SUBSTITUTE(連結実質赤字比率に係る赤字・黒字の構成分析!J$35,"▲", "-")), 2) &gt;= 0, ABS(ROUND(VALUE(SUBSTITUTE(連結実質赤字比率に係る赤字・黒字の構成分析!J$35,"▲", "-")), 2)), NA())</f>
        <v>#N/A</v>
      </c>
    </row>
    <row r="36" spans="1:16" x14ac:dyDescent="0.2">
      <c r="A36" s="175" t="str">
        <f>IF(連結実質赤字比率に係る赤字・黒字の構成分析!C$34="",NA(),連結実質赤字比率に係る赤字・黒字の構成分析!C$34)</f>
        <v>中泊町農業集落排水事業特別会計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0.01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0.01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0.01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0.02</v>
      </c>
      <c r="J36" s="175">
        <f>IF(ROUND(VALUE(SUBSTITUTE(連結実質赤字比率に係る赤字・黒字の構成分析!J$34,"▲", "-")), 2) &lt; 0, ABS(ROUND(VALUE(SUBSTITUTE(連結実質赤字比率に係る赤字・黒字の構成分析!J$34,"▲", "-")), 2)), NA())</f>
        <v>0.02</v>
      </c>
      <c r="K36" s="175" t="e">
        <f>IF(ROUND(VALUE(SUBSTITUTE(連結実質赤字比率に係る赤字・黒字の構成分析!J$34,"▲", "-")), 2) &gt;= 0, ABS(ROUND(VALUE(SUBSTITUTE(連結実質赤字比率に係る赤字・黒字の構成分析!J$34,"▲", "-")), 2)), NA())</f>
        <v>#N/A</v>
      </c>
    </row>
    <row r="39" spans="1:16" x14ac:dyDescent="0.2">
      <c r="A39" s="144" t="s">
        <v>60</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61</v>
      </c>
      <c r="C41" s="176"/>
      <c r="D41" s="176" t="s">
        <v>62</v>
      </c>
      <c r="E41" s="176" t="s">
        <v>61</v>
      </c>
      <c r="F41" s="176"/>
      <c r="G41" s="176" t="s">
        <v>62</v>
      </c>
      <c r="H41" s="176" t="s">
        <v>61</v>
      </c>
      <c r="I41" s="176"/>
      <c r="J41" s="176" t="s">
        <v>62</v>
      </c>
      <c r="K41" s="176" t="s">
        <v>61</v>
      </c>
      <c r="L41" s="176"/>
      <c r="M41" s="176" t="s">
        <v>62</v>
      </c>
      <c r="N41" s="176" t="s">
        <v>61</v>
      </c>
      <c r="O41" s="176"/>
      <c r="P41" s="176" t="s">
        <v>62</v>
      </c>
    </row>
    <row r="42" spans="1:16" x14ac:dyDescent="0.2">
      <c r="A42" s="176" t="s">
        <v>63</v>
      </c>
      <c r="B42" s="176"/>
      <c r="C42" s="176"/>
      <c r="D42" s="176">
        <f>'実質公債費比率（分子）の構造'!K$52</f>
        <v>856</v>
      </c>
      <c r="E42" s="176"/>
      <c r="F42" s="176"/>
      <c r="G42" s="176">
        <f>'実質公債費比率（分子）の構造'!L$52</f>
        <v>881</v>
      </c>
      <c r="H42" s="176"/>
      <c r="I42" s="176"/>
      <c r="J42" s="176">
        <f>'実質公債費比率（分子）の構造'!M$52</f>
        <v>873</v>
      </c>
      <c r="K42" s="176"/>
      <c r="L42" s="176"/>
      <c r="M42" s="176">
        <f>'実質公債費比率（分子）の構造'!N$52</f>
        <v>914</v>
      </c>
      <c r="N42" s="176"/>
      <c r="O42" s="176"/>
      <c r="P42" s="176">
        <f>'実質公債費比率（分子）の構造'!O$52</f>
        <v>896</v>
      </c>
    </row>
    <row r="43" spans="1:16" x14ac:dyDescent="0.2">
      <c r="A43" s="176" t="s">
        <v>16</v>
      </c>
      <c r="B43" s="176">
        <f>'実質公債費比率（分子）の構造'!K$51</f>
        <v>0</v>
      </c>
      <c r="C43" s="176"/>
      <c r="D43" s="176"/>
      <c r="E43" s="176">
        <f>'実質公債費比率（分子）の構造'!L$51</f>
        <v>0</v>
      </c>
      <c r="F43" s="176"/>
      <c r="G43" s="176"/>
      <c r="H43" s="176">
        <f>'実質公債費比率（分子）の構造'!M$51</f>
        <v>1</v>
      </c>
      <c r="I43" s="176"/>
      <c r="J43" s="176"/>
      <c r="K43" s="176">
        <f>'実質公債費比率（分子）の構造'!N$51</f>
        <v>1</v>
      </c>
      <c r="L43" s="176"/>
      <c r="M43" s="176"/>
      <c r="N43" s="176">
        <f>'実質公債費比率（分子）の構造'!O$51</f>
        <v>1</v>
      </c>
      <c r="O43" s="176"/>
      <c r="P43" s="176"/>
    </row>
    <row r="44" spans="1:16" x14ac:dyDescent="0.2">
      <c r="A44" s="176" t="s">
        <v>64</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f>'実質公債費比率（分子）の構造'!O$50</f>
        <v>14</v>
      </c>
      <c r="O44" s="176"/>
      <c r="P44" s="176"/>
    </row>
    <row r="45" spans="1:16" x14ac:dyDescent="0.2">
      <c r="A45" s="176" t="s">
        <v>65</v>
      </c>
      <c r="B45" s="176">
        <f>'実質公債費比率（分子）の構造'!K$49</f>
        <v>15</v>
      </c>
      <c r="C45" s="176"/>
      <c r="D45" s="176"/>
      <c r="E45" s="176">
        <f>'実質公債費比率（分子）の構造'!L$49</f>
        <v>16</v>
      </c>
      <c r="F45" s="176"/>
      <c r="G45" s="176"/>
      <c r="H45" s="176">
        <f>'実質公債費比率（分子）の構造'!M$49</f>
        <v>21</v>
      </c>
      <c r="I45" s="176"/>
      <c r="J45" s="176"/>
      <c r="K45" s="176">
        <f>'実質公債費比率（分子）の構造'!N$49</f>
        <v>20</v>
      </c>
      <c r="L45" s="176"/>
      <c r="M45" s="176"/>
      <c r="N45" s="176">
        <f>'実質公債費比率（分子）の構造'!O$49</f>
        <v>23</v>
      </c>
      <c r="O45" s="176"/>
      <c r="P45" s="176"/>
    </row>
    <row r="46" spans="1:16" x14ac:dyDescent="0.2">
      <c r="A46" s="176" t="s">
        <v>66</v>
      </c>
      <c r="B46" s="176">
        <f>'実質公債費比率（分子）の構造'!K$48</f>
        <v>82</v>
      </c>
      <c r="C46" s="176"/>
      <c r="D46" s="176"/>
      <c r="E46" s="176">
        <f>'実質公債費比率（分子）の構造'!L$48</f>
        <v>82</v>
      </c>
      <c r="F46" s="176"/>
      <c r="G46" s="176"/>
      <c r="H46" s="176">
        <f>'実質公債費比率（分子）の構造'!M$48</f>
        <v>73</v>
      </c>
      <c r="I46" s="176"/>
      <c r="J46" s="176"/>
      <c r="K46" s="176">
        <f>'実質公債費比率（分子）の構造'!N$48</f>
        <v>70</v>
      </c>
      <c r="L46" s="176"/>
      <c r="M46" s="176"/>
      <c r="N46" s="176">
        <f>'実質公債費比率（分子）の構造'!O$48</f>
        <v>67</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67</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68</v>
      </c>
      <c r="B49" s="176">
        <f>'実質公債費比率（分子）の構造'!K$45</f>
        <v>1201</v>
      </c>
      <c r="C49" s="176"/>
      <c r="D49" s="176"/>
      <c r="E49" s="176">
        <f>'実質公債費比率（分子）の構造'!L$45</f>
        <v>1215</v>
      </c>
      <c r="F49" s="176"/>
      <c r="G49" s="176"/>
      <c r="H49" s="176">
        <f>'実質公債費比率（分子）の構造'!M$45</f>
        <v>1217</v>
      </c>
      <c r="I49" s="176"/>
      <c r="J49" s="176"/>
      <c r="K49" s="176">
        <f>'実質公債費比率（分子）の構造'!N$45</f>
        <v>1222</v>
      </c>
      <c r="L49" s="176"/>
      <c r="M49" s="176"/>
      <c r="N49" s="176">
        <f>'実質公債費比率（分子）の構造'!O$45</f>
        <v>1215</v>
      </c>
      <c r="O49" s="176"/>
      <c r="P49" s="176"/>
    </row>
    <row r="50" spans="1:16" x14ac:dyDescent="0.2">
      <c r="A50" s="176" t="s">
        <v>69</v>
      </c>
      <c r="B50" s="176" t="e">
        <f>NA()</f>
        <v>#N/A</v>
      </c>
      <c r="C50" s="176">
        <f>IF(ISNUMBER('実質公債費比率（分子）の構造'!K$53),'実質公債費比率（分子）の構造'!K$53,NA())</f>
        <v>442</v>
      </c>
      <c r="D50" s="176" t="e">
        <f>NA()</f>
        <v>#N/A</v>
      </c>
      <c r="E50" s="176" t="e">
        <f>NA()</f>
        <v>#N/A</v>
      </c>
      <c r="F50" s="176">
        <f>IF(ISNUMBER('実質公債費比率（分子）の構造'!L$53),'実質公債費比率（分子）の構造'!L$53,NA())</f>
        <v>432</v>
      </c>
      <c r="G50" s="176" t="e">
        <f>NA()</f>
        <v>#N/A</v>
      </c>
      <c r="H50" s="176" t="e">
        <f>NA()</f>
        <v>#N/A</v>
      </c>
      <c r="I50" s="176">
        <f>IF(ISNUMBER('実質公債費比率（分子）の構造'!M$53),'実質公債費比率（分子）の構造'!M$53,NA())</f>
        <v>439</v>
      </c>
      <c r="J50" s="176" t="e">
        <f>NA()</f>
        <v>#N/A</v>
      </c>
      <c r="K50" s="176" t="e">
        <f>NA()</f>
        <v>#N/A</v>
      </c>
      <c r="L50" s="176">
        <f>IF(ISNUMBER('実質公債費比率（分子）の構造'!N$53),'実質公債費比率（分子）の構造'!N$53,NA())</f>
        <v>399</v>
      </c>
      <c r="M50" s="176" t="e">
        <f>NA()</f>
        <v>#N/A</v>
      </c>
      <c r="N50" s="176" t="e">
        <f>NA()</f>
        <v>#N/A</v>
      </c>
      <c r="O50" s="176">
        <f>IF(ISNUMBER('実質公債費比率（分子）の構造'!O$53),'実質公債費比率（分子）の構造'!O$53,NA())</f>
        <v>424</v>
      </c>
      <c r="P50" s="176" t="e">
        <f>NA()</f>
        <v>#N/A</v>
      </c>
    </row>
    <row r="53" spans="1:16" x14ac:dyDescent="0.2">
      <c r="A53" s="144" t="s">
        <v>70</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71</v>
      </c>
      <c r="C55" s="175"/>
      <c r="D55" s="175" t="s">
        <v>72</v>
      </c>
      <c r="E55" s="175" t="s">
        <v>71</v>
      </c>
      <c r="F55" s="175"/>
      <c r="G55" s="175" t="s">
        <v>72</v>
      </c>
      <c r="H55" s="175" t="s">
        <v>71</v>
      </c>
      <c r="I55" s="175"/>
      <c r="J55" s="175" t="s">
        <v>72</v>
      </c>
      <c r="K55" s="175" t="s">
        <v>71</v>
      </c>
      <c r="L55" s="175"/>
      <c r="M55" s="175" t="s">
        <v>72</v>
      </c>
      <c r="N55" s="175" t="s">
        <v>71</v>
      </c>
      <c r="O55" s="175"/>
      <c r="P55" s="175" t="s">
        <v>72</v>
      </c>
    </row>
    <row r="56" spans="1:16" x14ac:dyDescent="0.2">
      <c r="A56" s="175" t="s">
        <v>43</v>
      </c>
      <c r="B56" s="175"/>
      <c r="C56" s="175"/>
      <c r="D56" s="175">
        <f>'将来負担比率（分子）の構造'!I$52</f>
        <v>7999</v>
      </c>
      <c r="E56" s="175"/>
      <c r="F56" s="175"/>
      <c r="G56" s="175">
        <f>'将来負担比率（分子）の構造'!J$52</f>
        <v>7568</v>
      </c>
      <c r="H56" s="175"/>
      <c r="I56" s="175"/>
      <c r="J56" s="175">
        <f>'将来負担比率（分子）の構造'!K$52</f>
        <v>9276</v>
      </c>
      <c r="K56" s="175"/>
      <c r="L56" s="175"/>
      <c r="M56" s="175">
        <f>'将来負担比率（分子）の構造'!L$52</f>
        <v>9330</v>
      </c>
      <c r="N56" s="175"/>
      <c r="O56" s="175"/>
      <c r="P56" s="175">
        <f>'将来負担比率（分子）の構造'!M$52</f>
        <v>9398</v>
      </c>
    </row>
    <row r="57" spans="1:16" x14ac:dyDescent="0.2">
      <c r="A57" s="175" t="s">
        <v>42</v>
      </c>
      <c r="B57" s="175"/>
      <c r="C57" s="175"/>
      <c r="D57" s="175">
        <f>'将来負担比率（分子）の構造'!I$51</f>
        <v>895</v>
      </c>
      <c r="E57" s="175"/>
      <c r="F57" s="175"/>
      <c r="G57" s="175">
        <f>'将来負担比率（分子）の構造'!J$51</f>
        <v>965</v>
      </c>
      <c r="H57" s="175"/>
      <c r="I57" s="175"/>
      <c r="J57" s="175">
        <f>'将来負担比率（分子）の構造'!K$51</f>
        <v>881</v>
      </c>
      <c r="K57" s="175"/>
      <c r="L57" s="175"/>
      <c r="M57" s="175">
        <f>'将来負担比率（分子）の構造'!L$51</f>
        <v>816</v>
      </c>
      <c r="N57" s="175"/>
      <c r="O57" s="175"/>
      <c r="P57" s="175">
        <f>'将来負担比率（分子）の構造'!M$51</f>
        <v>766</v>
      </c>
    </row>
    <row r="58" spans="1:16" x14ac:dyDescent="0.2">
      <c r="A58" s="175" t="s">
        <v>41</v>
      </c>
      <c r="B58" s="175"/>
      <c r="C58" s="175"/>
      <c r="D58" s="175">
        <f>'将来負担比率（分子）の構造'!I$50</f>
        <v>1632</v>
      </c>
      <c r="E58" s="175"/>
      <c r="F58" s="175"/>
      <c r="G58" s="175">
        <f>'将来負担比率（分子）の構造'!J$50</f>
        <v>1957</v>
      </c>
      <c r="H58" s="175"/>
      <c r="I58" s="175"/>
      <c r="J58" s="175">
        <f>'将来負担比率（分子）の構造'!K$50</f>
        <v>2512</v>
      </c>
      <c r="K58" s="175"/>
      <c r="L58" s="175"/>
      <c r="M58" s="175">
        <f>'将来負担比率（分子）の構造'!L$50</f>
        <v>2670</v>
      </c>
      <c r="N58" s="175"/>
      <c r="O58" s="175"/>
      <c r="P58" s="175">
        <f>'将来負担比率（分子）の構造'!M$50</f>
        <v>3133</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1150</v>
      </c>
      <c r="C62" s="175"/>
      <c r="D62" s="175"/>
      <c r="E62" s="175">
        <f>'将来負担比率（分子）の構造'!J$45</f>
        <v>1083</v>
      </c>
      <c r="F62" s="175"/>
      <c r="G62" s="175"/>
      <c r="H62" s="175">
        <f>'将来負担比率（分子）の構造'!K$45</f>
        <v>1049</v>
      </c>
      <c r="I62" s="175"/>
      <c r="J62" s="175"/>
      <c r="K62" s="175">
        <f>'将来負担比率（分子）の構造'!L$45</f>
        <v>1017</v>
      </c>
      <c r="L62" s="175"/>
      <c r="M62" s="175"/>
      <c r="N62" s="175">
        <f>'将来負担比率（分子）の構造'!M$45</f>
        <v>1006</v>
      </c>
      <c r="O62" s="175"/>
      <c r="P62" s="175"/>
    </row>
    <row r="63" spans="1:16" x14ac:dyDescent="0.2">
      <c r="A63" s="175" t="s">
        <v>34</v>
      </c>
      <c r="B63" s="175">
        <f>'将来負担比率（分子）の構造'!I$44</f>
        <v>144</v>
      </c>
      <c r="C63" s="175"/>
      <c r="D63" s="175"/>
      <c r="E63" s="175">
        <f>'将来負担比率（分子）の構造'!J$44</f>
        <v>135</v>
      </c>
      <c r="F63" s="175"/>
      <c r="G63" s="175"/>
      <c r="H63" s="175">
        <f>'将来負担比率（分子）の構造'!K$44</f>
        <v>122</v>
      </c>
      <c r="I63" s="175"/>
      <c r="J63" s="175"/>
      <c r="K63" s="175">
        <f>'将来負担比率（分子）の構造'!L$44</f>
        <v>105</v>
      </c>
      <c r="L63" s="175"/>
      <c r="M63" s="175"/>
      <c r="N63" s="175">
        <f>'将来負担比率（分子）の構造'!M$44</f>
        <v>96</v>
      </c>
      <c r="O63" s="175"/>
      <c r="P63" s="175"/>
    </row>
    <row r="64" spans="1:16" x14ac:dyDescent="0.2">
      <c r="A64" s="175" t="s">
        <v>33</v>
      </c>
      <c r="B64" s="175">
        <f>'将来負担比率（分子）の構造'!I$43</f>
        <v>569</v>
      </c>
      <c r="C64" s="175"/>
      <c r="D64" s="175"/>
      <c r="E64" s="175">
        <f>'将来負担比率（分子）の構造'!J$43</f>
        <v>542</v>
      </c>
      <c r="F64" s="175"/>
      <c r="G64" s="175"/>
      <c r="H64" s="175">
        <f>'将来負担比率（分子）の構造'!K$43</f>
        <v>429</v>
      </c>
      <c r="I64" s="175"/>
      <c r="J64" s="175"/>
      <c r="K64" s="175">
        <f>'将来負担比率（分子）の構造'!L$43</f>
        <v>351</v>
      </c>
      <c r="L64" s="175"/>
      <c r="M64" s="175"/>
      <c r="N64" s="175">
        <f>'将来負担比率（分子）の構造'!M$43</f>
        <v>280</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11946</v>
      </c>
      <c r="C66" s="175"/>
      <c r="D66" s="175"/>
      <c r="E66" s="175">
        <f>'将来負担比率（分子）の構造'!J$41</f>
        <v>11979</v>
      </c>
      <c r="F66" s="175"/>
      <c r="G66" s="175"/>
      <c r="H66" s="175">
        <f>'将来負担比率（分子）の構造'!K$41</f>
        <v>13619</v>
      </c>
      <c r="I66" s="175"/>
      <c r="J66" s="175"/>
      <c r="K66" s="175">
        <f>'将来負担比率（分子）の構造'!L$41</f>
        <v>13930</v>
      </c>
      <c r="L66" s="175"/>
      <c r="M66" s="175"/>
      <c r="N66" s="175">
        <f>'将来負担比率（分子）の構造'!M$41</f>
        <v>14605</v>
      </c>
      <c r="O66" s="175"/>
      <c r="P66" s="175"/>
    </row>
    <row r="67" spans="1:16" x14ac:dyDescent="0.2">
      <c r="A67" s="175" t="s">
        <v>73</v>
      </c>
      <c r="B67" s="175" t="e">
        <f>NA()</f>
        <v>#N/A</v>
      </c>
      <c r="C67" s="175">
        <f>IF(ISNUMBER('将来負担比率（分子）の構造'!I$53), IF('将来負担比率（分子）の構造'!I$53 &lt; 0, 0, '将来負担比率（分子）の構造'!I$53), NA())</f>
        <v>3283</v>
      </c>
      <c r="D67" s="175" t="e">
        <f>NA()</f>
        <v>#N/A</v>
      </c>
      <c r="E67" s="175" t="e">
        <f>NA()</f>
        <v>#N/A</v>
      </c>
      <c r="F67" s="175">
        <f>IF(ISNUMBER('将来負担比率（分子）の構造'!J$53), IF('将来負担比率（分子）の構造'!J$53 &lt; 0, 0, '将来負担比率（分子）の構造'!J$53), NA())</f>
        <v>3248</v>
      </c>
      <c r="G67" s="175" t="e">
        <f>NA()</f>
        <v>#N/A</v>
      </c>
      <c r="H67" s="175" t="e">
        <f>NA()</f>
        <v>#N/A</v>
      </c>
      <c r="I67" s="175">
        <f>IF(ISNUMBER('将来負担比率（分子）の構造'!K$53), IF('将来負担比率（分子）の構造'!K$53 &lt; 0, 0, '将来負担比率（分子）の構造'!K$53), NA())</f>
        <v>2551</v>
      </c>
      <c r="J67" s="175" t="e">
        <f>NA()</f>
        <v>#N/A</v>
      </c>
      <c r="K67" s="175" t="e">
        <f>NA()</f>
        <v>#N/A</v>
      </c>
      <c r="L67" s="175">
        <f>IF(ISNUMBER('将来負担比率（分子）の構造'!L$53), IF('将来負担比率（分子）の構造'!L$53 &lt; 0, 0, '将来負担比率（分子）の構造'!L$53), NA())</f>
        <v>2589</v>
      </c>
      <c r="M67" s="175" t="e">
        <f>NA()</f>
        <v>#N/A</v>
      </c>
      <c r="N67" s="175" t="e">
        <f>NA()</f>
        <v>#N/A</v>
      </c>
      <c r="O67" s="175">
        <f>IF(ISNUMBER('将来負担比率（分子）の構造'!M$53), IF('将来負担比率（分子）の構造'!M$53 &lt; 0, 0, '将来負担比率（分子）の構造'!M$53), NA())</f>
        <v>2690</v>
      </c>
      <c r="P67" s="175" t="e">
        <f>NA()</f>
        <v>#N/A</v>
      </c>
    </row>
    <row r="70" spans="1:16" x14ac:dyDescent="0.2">
      <c r="A70" s="177" t="s">
        <v>74</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75</v>
      </c>
      <c r="B72" s="179">
        <f>基金残高に係る経年分析!F55</f>
        <v>2391</v>
      </c>
      <c r="C72" s="179">
        <f>基金残高に係る経年分析!G55</f>
        <v>2543</v>
      </c>
      <c r="D72" s="179">
        <f>基金残高に係る経年分析!H55</f>
        <v>2832</v>
      </c>
    </row>
    <row r="73" spans="1:16" x14ac:dyDescent="0.2">
      <c r="A73" s="178" t="s">
        <v>76</v>
      </c>
      <c r="B73" s="179">
        <f>基金残高に係る経年分析!F56</f>
        <v>51</v>
      </c>
      <c r="C73" s="179">
        <f>基金残高に係る経年分析!G56</f>
        <v>51</v>
      </c>
      <c r="D73" s="179">
        <f>基金残高に係る経年分析!H56</f>
        <v>220</v>
      </c>
    </row>
    <row r="74" spans="1:16" x14ac:dyDescent="0.2">
      <c r="A74" s="178" t="s">
        <v>77</v>
      </c>
      <c r="B74" s="179">
        <f>基金残高に係る経年分析!F57</f>
        <v>733</v>
      </c>
      <c r="C74" s="179">
        <f>基金残高に係る経年分析!G57</f>
        <v>699</v>
      </c>
      <c r="D74" s="179">
        <f>基金残高に係る経年分析!H57</f>
        <v>685</v>
      </c>
    </row>
  </sheetData>
  <sheetProtection algorithmName="SHA-512" hashValue="anO4Qq1u9pXFQZgEx92pS9/O6zifFBSV5YwRo6ImA1FofCphBbUGiIntT9Bf++5FrSH98M1AmoR5wcf5WHT5vw==" saltValue="tT2fTOBalW6d5wVqZI6xF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B1:EM49"/>
  <sheetViews>
    <sheetView showGridLines="0" zoomScale="80" zoomScaleNormal="8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203</v>
      </c>
      <c r="DI1" s="718"/>
      <c r="DJ1" s="718"/>
      <c r="DK1" s="718"/>
      <c r="DL1" s="718"/>
      <c r="DM1" s="718"/>
      <c r="DN1" s="719"/>
      <c r="DO1" s="214"/>
      <c r="DP1" s="717" t="s">
        <v>204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216</v>
      </c>
      <c r="C5" s="680"/>
      <c r="D5" s="680"/>
      <c r="E5" s="680"/>
      <c r="F5" s="680"/>
      <c r="G5" s="680"/>
      <c r="H5" s="680"/>
      <c r="I5" s="680"/>
      <c r="J5" s="680"/>
      <c r="K5" s="680"/>
      <c r="L5" s="680"/>
      <c r="M5" s="680"/>
      <c r="N5" s="680"/>
      <c r="O5" s="680"/>
      <c r="P5" s="680"/>
      <c r="Q5" s="681"/>
      <c r="R5" s="676">
        <v>1061037</v>
      </c>
      <c r="S5" s="677"/>
      <c r="T5" s="677"/>
      <c r="U5" s="677"/>
      <c r="V5" s="677"/>
      <c r="W5" s="677"/>
      <c r="X5" s="677"/>
      <c r="Y5" s="702"/>
      <c r="Z5" s="715">
        <v>10.5</v>
      </c>
      <c r="AA5" s="715"/>
      <c r="AB5" s="715"/>
      <c r="AC5" s="715"/>
      <c r="AD5" s="716">
        <v>1061037</v>
      </c>
      <c r="AE5" s="716"/>
      <c r="AF5" s="716"/>
      <c r="AG5" s="716"/>
      <c r="AH5" s="716"/>
      <c r="AI5" s="716"/>
      <c r="AJ5" s="716"/>
      <c r="AK5" s="716"/>
      <c r="AL5" s="703">
        <v>21.6</v>
      </c>
      <c r="AM5" s="685"/>
      <c r="AN5" s="685"/>
      <c r="AO5" s="704"/>
      <c r="AP5" s="679" t="s">
        <v>217</v>
      </c>
      <c r="AQ5" s="680"/>
      <c r="AR5" s="680"/>
      <c r="AS5" s="680"/>
      <c r="AT5" s="680"/>
      <c r="AU5" s="680"/>
      <c r="AV5" s="680"/>
      <c r="AW5" s="680"/>
      <c r="AX5" s="680"/>
      <c r="AY5" s="680"/>
      <c r="AZ5" s="680"/>
      <c r="BA5" s="680"/>
      <c r="BB5" s="680"/>
      <c r="BC5" s="680"/>
      <c r="BD5" s="680"/>
      <c r="BE5" s="680"/>
      <c r="BF5" s="681"/>
      <c r="BG5" s="621">
        <v>1061037</v>
      </c>
      <c r="BH5" s="622"/>
      <c r="BI5" s="622"/>
      <c r="BJ5" s="622"/>
      <c r="BK5" s="622"/>
      <c r="BL5" s="622"/>
      <c r="BM5" s="622"/>
      <c r="BN5" s="623"/>
      <c r="BO5" s="659">
        <v>100</v>
      </c>
      <c r="BP5" s="659"/>
      <c r="BQ5" s="659"/>
      <c r="BR5" s="659"/>
      <c r="BS5" s="660" t="s">
        <v>124</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2">
      <c r="B6" s="618" t="s">
        <v>221</v>
      </c>
      <c r="C6" s="619"/>
      <c r="D6" s="619"/>
      <c r="E6" s="619"/>
      <c r="F6" s="619"/>
      <c r="G6" s="619"/>
      <c r="H6" s="619"/>
      <c r="I6" s="619"/>
      <c r="J6" s="619"/>
      <c r="K6" s="619"/>
      <c r="L6" s="619"/>
      <c r="M6" s="619"/>
      <c r="N6" s="619"/>
      <c r="O6" s="619"/>
      <c r="P6" s="619"/>
      <c r="Q6" s="620"/>
      <c r="R6" s="621">
        <v>73370</v>
      </c>
      <c r="S6" s="622"/>
      <c r="T6" s="622"/>
      <c r="U6" s="622"/>
      <c r="V6" s="622"/>
      <c r="W6" s="622"/>
      <c r="X6" s="622"/>
      <c r="Y6" s="623"/>
      <c r="Z6" s="659">
        <v>0.7</v>
      </c>
      <c r="AA6" s="659"/>
      <c r="AB6" s="659"/>
      <c r="AC6" s="659"/>
      <c r="AD6" s="660">
        <v>73370</v>
      </c>
      <c r="AE6" s="660"/>
      <c r="AF6" s="660"/>
      <c r="AG6" s="660"/>
      <c r="AH6" s="660"/>
      <c r="AI6" s="660"/>
      <c r="AJ6" s="660"/>
      <c r="AK6" s="660"/>
      <c r="AL6" s="624">
        <v>1.5</v>
      </c>
      <c r="AM6" s="625"/>
      <c r="AN6" s="625"/>
      <c r="AO6" s="661"/>
      <c r="AP6" s="618" t="s">
        <v>222</v>
      </c>
      <c r="AQ6" s="619"/>
      <c r="AR6" s="619"/>
      <c r="AS6" s="619"/>
      <c r="AT6" s="619"/>
      <c r="AU6" s="619"/>
      <c r="AV6" s="619"/>
      <c r="AW6" s="619"/>
      <c r="AX6" s="619"/>
      <c r="AY6" s="619"/>
      <c r="AZ6" s="619"/>
      <c r="BA6" s="619"/>
      <c r="BB6" s="619"/>
      <c r="BC6" s="619"/>
      <c r="BD6" s="619"/>
      <c r="BE6" s="619"/>
      <c r="BF6" s="620"/>
      <c r="BG6" s="621">
        <v>1061037</v>
      </c>
      <c r="BH6" s="622"/>
      <c r="BI6" s="622"/>
      <c r="BJ6" s="622"/>
      <c r="BK6" s="622"/>
      <c r="BL6" s="622"/>
      <c r="BM6" s="622"/>
      <c r="BN6" s="623"/>
      <c r="BO6" s="659">
        <v>100</v>
      </c>
      <c r="BP6" s="659"/>
      <c r="BQ6" s="659"/>
      <c r="BR6" s="659"/>
      <c r="BS6" s="660" t="s">
        <v>124</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75733</v>
      </c>
      <c r="CS6" s="622"/>
      <c r="CT6" s="622"/>
      <c r="CU6" s="622"/>
      <c r="CV6" s="622"/>
      <c r="CW6" s="622"/>
      <c r="CX6" s="622"/>
      <c r="CY6" s="623"/>
      <c r="CZ6" s="703">
        <v>0.8</v>
      </c>
      <c r="DA6" s="685"/>
      <c r="DB6" s="685"/>
      <c r="DC6" s="705"/>
      <c r="DD6" s="627" t="s">
        <v>124</v>
      </c>
      <c r="DE6" s="622"/>
      <c r="DF6" s="622"/>
      <c r="DG6" s="622"/>
      <c r="DH6" s="622"/>
      <c r="DI6" s="622"/>
      <c r="DJ6" s="622"/>
      <c r="DK6" s="622"/>
      <c r="DL6" s="622"/>
      <c r="DM6" s="622"/>
      <c r="DN6" s="622"/>
      <c r="DO6" s="622"/>
      <c r="DP6" s="623"/>
      <c r="DQ6" s="627">
        <v>75733</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293</v>
      </c>
      <c r="S7" s="622"/>
      <c r="T7" s="622"/>
      <c r="U7" s="622"/>
      <c r="V7" s="622"/>
      <c r="W7" s="622"/>
      <c r="X7" s="622"/>
      <c r="Y7" s="623"/>
      <c r="Z7" s="659">
        <v>0</v>
      </c>
      <c r="AA7" s="659"/>
      <c r="AB7" s="659"/>
      <c r="AC7" s="659"/>
      <c r="AD7" s="660">
        <v>293</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330911</v>
      </c>
      <c r="BH7" s="622"/>
      <c r="BI7" s="622"/>
      <c r="BJ7" s="622"/>
      <c r="BK7" s="622"/>
      <c r="BL7" s="622"/>
      <c r="BM7" s="622"/>
      <c r="BN7" s="623"/>
      <c r="BO7" s="659">
        <v>31.2</v>
      </c>
      <c r="BP7" s="659"/>
      <c r="BQ7" s="659"/>
      <c r="BR7" s="659"/>
      <c r="BS7" s="660" t="s">
        <v>124</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1613796</v>
      </c>
      <c r="CS7" s="622"/>
      <c r="CT7" s="622"/>
      <c r="CU7" s="622"/>
      <c r="CV7" s="622"/>
      <c r="CW7" s="622"/>
      <c r="CX7" s="622"/>
      <c r="CY7" s="623"/>
      <c r="CZ7" s="659">
        <v>16.399999999999999</v>
      </c>
      <c r="DA7" s="659"/>
      <c r="DB7" s="659"/>
      <c r="DC7" s="659"/>
      <c r="DD7" s="627">
        <v>32853</v>
      </c>
      <c r="DE7" s="622"/>
      <c r="DF7" s="622"/>
      <c r="DG7" s="622"/>
      <c r="DH7" s="622"/>
      <c r="DI7" s="622"/>
      <c r="DJ7" s="622"/>
      <c r="DK7" s="622"/>
      <c r="DL7" s="622"/>
      <c r="DM7" s="622"/>
      <c r="DN7" s="622"/>
      <c r="DO7" s="622"/>
      <c r="DP7" s="623"/>
      <c r="DQ7" s="627">
        <v>1501500</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2162</v>
      </c>
      <c r="S8" s="622"/>
      <c r="T8" s="622"/>
      <c r="U8" s="622"/>
      <c r="V8" s="622"/>
      <c r="W8" s="622"/>
      <c r="X8" s="622"/>
      <c r="Y8" s="623"/>
      <c r="Z8" s="659">
        <v>0</v>
      </c>
      <c r="AA8" s="659"/>
      <c r="AB8" s="659"/>
      <c r="AC8" s="659"/>
      <c r="AD8" s="660">
        <v>2162</v>
      </c>
      <c r="AE8" s="660"/>
      <c r="AF8" s="660"/>
      <c r="AG8" s="660"/>
      <c r="AH8" s="660"/>
      <c r="AI8" s="660"/>
      <c r="AJ8" s="660"/>
      <c r="AK8" s="660"/>
      <c r="AL8" s="624">
        <v>0</v>
      </c>
      <c r="AM8" s="625"/>
      <c r="AN8" s="625"/>
      <c r="AO8" s="661"/>
      <c r="AP8" s="618" t="s">
        <v>228</v>
      </c>
      <c r="AQ8" s="619"/>
      <c r="AR8" s="619"/>
      <c r="AS8" s="619"/>
      <c r="AT8" s="619"/>
      <c r="AU8" s="619"/>
      <c r="AV8" s="619"/>
      <c r="AW8" s="619"/>
      <c r="AX8" s="619"/>
      <c r="AY8" s="619"/>
      <c r="AZ8" s="619"/>
      <c r="BA8" s="619"/>
      <c r="BB8" s="619"/>
      <c r="BC8" s="619"/>
      <c r="BD8" s="619"/>
      <c r="BE8" s="619"/>
      <c r="BF8" s="620"/>
      <c r="BG8" s="621">
        <v>15022</v>
      </c>
      <c r="BH8" s="622"/>
      <c r="BI8" s="622"/>
      <c r="BJ8" s="622"/>
      <c r="BK8" s="622"/>
      <c r="BL8" s="622"/>
      <c r="BM8" s="622"/>
      <c r="BN8" s="623"/>
      <c r="BO8" s="659">
        <v>1.4</v>
      </c>
      <c r="BP8" s="659"/>
      <c r="BQ8" s="659"/>
      <c r="BR8" s="659"/>
      <c r="BS8" s="660" t="s">
        <v>124</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3320775</v>
      </c>
      <c r="CS8" s="622"/>
      <c r="CT8" s="622"/>
      <c r="CU8" s="622"/>
      <c r="CV8" s="622"/>
      <c r="CW8" s="622"/>
      <c r="CX8" s="622"/>
      <c r="CY8" s="623"/>
      <c r="CZ8" s="659">
        <v>33.799999999999997</v>
      </c>
      <c r="DA8" s="659"/>
      <c r="DB8" s="659"/>
      <c r="DC8" s="659"/>
      <c r="DD8" s="627">
        <v>1293084</v>
      </c>
      <c r="DE8" s="622"/>
      <c r="DF8" s="622"/>
      <c r="DG8" s="622"/>
      <c r="DH8" s="622"/>
      <c r="DI8" s="622"/>
      <c r="DJ8" s="622"/>
      <c r="DK8" s="622"/>
      <c r="DL8" s="622"/>
      <c r="DM8" s="622"/>
      <c r="DN8" s="622"/>
      <c r="DO8" s="622"/>
      <c r="DP8" s="623"/>
      <c r="DQ8" s="627">
        <v>1198023</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2304</v>
      </c>
      <c r="S9" s="622"/>
      <c r="T9" s="622"/>
      <c r="U9" s="622"/>
      <c r="V9" s="622"/>
      <c r="W9" s="622"/>
      <c r="X9" s="622"/>
      <c r="Y9" s="623"/>
      <c r="Z9" s="659">
        <v>0</v>
      </c>
      <c r="AA9" s="659"/>
      <c r="AB9" s="659"/>
      <c r="AC9" s="659"/>
      <c r="AD9" s="660">
        <v>2304</v>
      </c>
      <c r="AE9" s="660"/>
      <c r="AF9" s="660"/>
      <c r="AG9" s="660"/>
      <c r="AH9" s="660"/>
      <c r="AI9" s="660"/>
      <c r="AJ9" s="660"/>
      <c r="AK9" s="660"/>
      <c r="AL9" s="624">
        <v>0</v>
      </c>
      <c r="AM9" s="625"/>
      <c r="AN9" s="625"/>
      <c r="AO9" s="661"/>
      <c r="AP9" s="618" t="s">
        <v>231</v>
      </c>
      <c r="AQ9" s="619"/>
      <c r="AR9" s="619"/>
      <c r="AS9" s="619"/>
      <c r="AT9" s="619"/>
      <c r="AU9" s="619"/>
      <c r="AV9" s="619"/>
      <c r="AW9" s="619"/>
      <c r="AX9" s="619"/>
      <c r="AY9" s="619"/>
      <c r="AZ9" s="619"/>
      <c r="BA9" s="619"/>
      <c r="BB9" s="619"/>
      <c r="BC9" s="619"/>
      <c r="BD9" s="619"/>
      <c r="BE9" s="619"/>
      <c r="BF9" s="620"/>
      <c r="BG9" s="621">
        <v>280293</v>
      </c>
      <c r="BH9" s="622"/>
      <c r="BI9" s="622"/>
      <c r="BJ9" s="622"/>
      <c r="BK9" s="622"/>
      <c r="BL9" s="622"/>
      <c r="BM9" s="622"/>
      <c r="BN9" s="623"/>
      <c r="BO9" s="659">
        <v>26.4</v>
      </c>
      <c r="BP9" s="659"/>
      <c r="BQ9" s="659"/>
      <c r="BR9" s="659"/>
      <c r="BS9" s="660" t="s">
        <v>124</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723475</v>
      </c>
      <c r="CS9" s="622"/>
      <c r="CT9" s="622"/>
      <c r="CU9" s="622"/>
      <c r="CV9" s="622"/>
      <c r="CW9" s="622"/>
      <c r="CX9" s="622"/>
      <c r="CY9" s="623"/>
      <c r="CZ9" s="659">
        <v>7.4</v>
      </c>
      <c r="DA9" s="659"/>
      <c r="DB9" s="659"/>
      <c r="DC9" s="659"/>
      <c r="DD9" s="627">
        <v>2529</v>
      </c>
      <c r="DE9" s="622"/>
      <c r="DF9" s="622"/>
      <c r="DG9" s="622"/>
      <c r="DH9" s="622"/>
      <c r="DI9" s="622"/>
      <c r="DJ9" s="622"/>
      <c r="DK9" s="622"/>
      <c r="DL9" s="622"/>
      <c r="DM9" s="622"/>
      <c r="DN9" s="622"/>
      <c r="DO9" s="622"/>
      <c r="DP9" s="623"/>
      <c r="DQ9" s="627">
        <v>555973</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124</v>
      </c>
      <c r="S10" s="622"/>
      <c r="T10" s="622"/>
      <c r="U10" s="622"/>
      <c r="V10" s="622"/>
      <c r="W10" s="622"/>
      <c r="X10" s="622"/>
      <c r="Y10" s="623"/>
      <c r="Z10" s="659" t="s">
        <v>124</v>
      </c>
      <c r="AA10" s="659"/>
      <c r="AB10" s="659"/>
      <c r="AC10" s="659"/>
      <c r="AD10" s="660" t="s">
        <v>124</v>
      </c>
      <c r="AE10" s="660"/>
      <c r="AF10" s="660"/>
      <c r="AG10" s="660"/>
      <c r="AH10" s="660"/>
      <c r="AI10" s="660"/>
      <c r="AJ10" s="660"/>
      <c r="AK10" s="660"/>
      <c r="AL10" s="624" t="s">
        <v>124</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17271</v>
      </c>
      <c r="BH10" s="622"/>
      <c r="BI10" s="622"/>
      <c r="BJ10" s="622"/>
      <c r="BK10" s="622"/>
      <c r="BL10" s="622"/>
      <c r="BM10" s="622"/>
      <c r="BN10" s="623"/>
      <c r="BO10" s="659">
        <v>1.6</v>
      </c>
      <c r="BP10" s="659"/>
      <c r="BQ10" s="659"/>
      <c r="BR10" s="659"/>
      <c r="BS10" s="660" t="s">
        <v>124</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v>3</v>
      </c>
      <c r="CS10" s="622"/>
      <c r="CT10" s="622"/>
      <c r="CU10" s="622"/>
      <c r="CV10" s="622"/>
      <c r="CW10" s="622"/>
      <c r="CX10" s="622"/>
      <c r="CY10" s="623"/>
      <c r="CZ10" s="659">
        <v>0</v>
      </c>
      <c r="DA10" s="659"/>
      <c r="DB10" s="659"/>
      <c r="DC10" s="659"/>
      <c r="DD10" s="627" t="s">
        <v>124</v>
      </c>
      <c r="DE10" s="622"/>
      <c r="DF10" s="622"/>
      <c r="DG10" s="622"/>
      <c r="DH10" s="622"/>
      <c r="DI10" s="622"/>
      <c r="DJ10" s="622"/>
      <c r="DK10" s="622"/>
      <c r="DL10" s="622"/>
      <c r="DM10" s="622"/>
      <c r="DN10" s="622"/>
      <c r="DO10" s="622"/>
      <c r="DP10" s="623"/>
      <c r="DQ10" s="627">
        <v>3</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230488</v>
      </c>
      <c r="S11" s="622"/>
      <c r="T11" s="622"/>
      <c r="U11" s="622"/>
      <c r="V11" s="622"/>
      <c r="W11" s="622"/>
      <c r="X11" s="622"/>
      <c r="Y11" s="623"/>
      <c r="Z11" s="624">
        <v>2.2999999999999998</v>
      </c>
      <c r="AA11" s="625"/>
      <c r="AB11" s="625"/>
      <c r="AC11" s="626"/>
      <c r="AD11" s="627">
        <v>230488</v>
      </c>
      <c r="AE11" s="622"/>
      <c r="AF11" s="622"/>
      <c r="AG11" s="622"/>
      <c r="AH11" s="622"/>
      <c r="AI11" s="622"/>
      <c r="AJ11" s="622"/>
      <c r="AK11" s="623"/>
      <c r="AL11" s="624">
        <v>4.7</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18325</v>
      </c>
      <c r="BH11" s="622"/>
      <c r="BI11" s="622"/>
      <c r="BJ11" s="622"/>
      <c r="BK11" s="622"/>
      <c r="BL11" s="622"/>
      <c r="BM11" s="622"/>
      <c r="BN11" s="623"/>
      <c r="BO11" s="659">
        <v>1.7</v>
      </c>
      <c r="BP11" s="659"/>
      <c r="BQ11" s="659"/>
      <c r="BR11" s="659"/>
      <c r="BS11" s="660" t="s">
        <v>124</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773189</v>
      </c>
      <c r="CS11" s="622"/>
      <c r="CT11" s="622"/>
      <c r="CU11" s="622"/>
      <c r="CV11" s="622"/>
      <c r="CW11" s="622"/>
      <c r="CX11" s="622"/>
      <c r="CY11" s="623"/>
      <c r="CZ11" s="659">
        <v>7.9</v>
      </c>
      <c r="DA11" s="659"/>
      <c r="DB11" s="659"/>
      <c r="DC11" s="659"/>
      <c r="DD11" s="627">
        <v>253215</v>
      </c>
      <c r="DE11" s="622"/>
      <c r="DF11" s="622"/>
      <c r="DG11" s="622"/>
      <c r="DH11" s="622"/>
      <c r="DI11" s="622"/>
      <c r="DJ11" s="622"/>
      <c r="DK11" s="622"/>
      <c r="DL11" s="622"/>
      <c r="DM11" s="622"/>
      <c r="DN11" s="622"/>
      <c r="DO11" s="622"/>
      <c r="DP11" s="623"/>
      <c r="DQ11" s="627">
        <v>341692</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t="s">
        <v>124</v>
      </c>
      <c r="S12" s="622"/>
      <c r="T12" s="622"/>
      <c r="U12" s="622"/>
      <c r="V12" s="622"/>
      <c r="W12" s="622"/>
      <c r="X12" s="622"/>
      <c r="Y12" s="623"/>
      <c r="Z12" s="659" t="s">
        <v>124</v>
      </c>
      <c r="AA12" s="659"/>
      <c r="AB12" s="659"/>
      <c r="AC12" s="659"/>
      <c r="AD12" s="660" t="s">
        <v>124</v>
      </c>
      <c r="AE12" s="660"/>
      <c r="AF12" s="660"/>
      <c r="AG12" s="660"/>
      <c r="AH12" s="660"/>
      <c r="AI12" s="660"/>
      <c r="AJ12" s="660"/>
      <c r="AK12" s="660"/>
      <c r="AL12" s="624" t="s">
        <v>124</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595948</v>
      </c>
      <c r="BH12" s="622"/>
      <c r="BI12" s="622"/>
      <c r="BJ12" s="622"/>
      <c r="BK12" s="622"/>
      <c r="BL12" s="622"/>
      <c r="BM12" s="622"/>
      <c r="BN12" s="623"/>
      <c r="BO12" s="659">
        <v>56.2</v>
      </c>
      <c r="BP12" s="659"/>
      <c r="BQ12" s="659"/>
      <c r="BR12" s="659"/>
      <c r="BS12" s="660" t="s">
        <v>124</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112418</v>
      </c>
      <c r="CS12" s="622"/>
      <c r="CT12" s="622"/>
      <c r="CU12" s="622"/>
      <c r="CV12" s="622"/>
      <c r="CW12" s="622"/>
      <c r="CX12" s="622"/>
      <c r="CY12" s="623"/>
      <c r="CZ12" s="659">
        <v>1.1000000000000001</v>
      </c>
      <c r="DA12" s="659"/>
      <c r="DB12" s="659"/>
      <c r="DC12" s="659"/>
      <c r="DD12" s="627">
        <v>5093</v>
      </c>
      <c r="DE12" s="622"/>
      <c r="DF12" s="622"/>
      <c r="DG12" s="622"/>
      <c r="DH12" s="622"/>
      <c r="DI12" s="622"/>
      <c r="DJ12" s="622"/>
      <c r="DK12" s="622"/>
      <c r="DL12" s="622"/>
      <c r="DM12" s="622"/>
      <c r="DN12" s="622"/>
      <c r="DO12" s="622"/>
      <c r="DP12" s="623"/>
      <c r="DQ12" s="627">
        <v>95529</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t="s">
        <v>124</v>
      </c>
      <c r="S13" s="622"/>
      <c r="T13" s="622"/>
      <c r="U13" s="622"/>
      <c r="V13" s="622"/>
      <c r="W13" s="622"/>
      <c r="X13" s="622"/>
      <c r="Y13" s="623"/>
      <c r="Z13" s="659" t="s">
        <v>124</v>
      </c>
      <c r="AA13" s="659"/>
      <c r="AB13" s="659"/>
      <c r="AC13" s="659"/>
      <c r="AD13" s="660" t="s">
        <v>124</v>
      </c>
      <c r="AE13" s="660"/>
      <c r="AF13" s="660"/>
      <c r="AG13" s="660"/>
      <c r="AH13" s="660"/>
      <c r="AI13" s="660"/>
      <c r="AJ13" s="660"/>
      <c r="AK13" s="660"/>
      <c r="AL13" s="624" t="s">
        <v>124</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571384</v>
      </c>
      <c r="BH13" s="622"/>
      <c r="BI13" s="622"/>
      <c r="BJ13" s="622"/>
      <c r="BK13" s="622"/>
      <c r="BL13" s="622"/>
      <c r="BM13" s="622"/>
      <c r="BN13" s="623"/>
      <c r="BO13" s="659">
        <v>53.9</v>
      </c>
      <c r="BP13" s="659"/>
      <c r="BQ13" s="659"/>
      <c r="BR13" s="659"/>
      <c r="BS13" s="660" t="s">
        <v>124</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355230</v>
      </c>
      <c r="CS13" s="622"/>
      <c r="CT13" s="622"/>
      <c r="CU13" s="622"/>
      <c r="CV13" s="622"/>
      <c r="CW13" s="622"/>
      <c r="CX13" s="622"/>
      <c r="CY13" s="623"/>
      <c r="CZ13" s="659">
        <v>3.6</v>
      </c>
      <c r="DA13" s="659"/>
      <c r="DB13" s="659"/>
      <c r="DC13" s="659"/>
      <c r="DD13" s="627">
        <v>109493</v>
      </c>
      <c r="DE13" s="622"/>
      <c r="DF13" s="622"/>
      <c r="DG13" s="622"/>
      <c r="DH13" s="622"/>
      <c r="DI13" s="622"/>
      <c r="DJ13" s="622"/>
      <c r="DK13" s="622"/>
      <c r="DL13" s="622"/>
      <c r="DM13" s="622"/>
      <c r="DN13" s="622"/>
      <c r="DO13" s="622"/>
      <c r="DP13" s="623"/>
      <c r="DQ13" s="627">
        <v>197690</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v>367</v>
      </c>
      <c r="S14" s="622"/>
      <c r="T14" s="622"/>
      <c r="U14" s="622"/>
      <c r="V14" s="622"/>
      <c r="W14" s="622"/>
      <c r="X14" s="622"/>
      <c r="Y14" s="623"/>
      <c r="Z14" s="659">
        <v>0</v>
      </c>
      <c r="AA14" s="659"/>
      <c r="AB14" s="659"/>
      <c r="AC14" s="659"/>
      <c r="AD14" s="660">
        <v>367</v>
      </c>
      <c r="AE14" s="660"/>
      <c r="AF14" s="660"/>
      <c r="AG14" s="660"/>
      <c r="AH14" s="660"/>
      <c r="AI14" s="660"/>
      <c r="AJ14" s="660"/>
      <c r="AK14" s="660"/>
      <c r="AL14" s="624">
        <v>0</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43807</v>
      </c>
      <c r="BH14" s="622"/>
      <c r="BI14" s="622"/>
      <c r="BJ14" s="622"/>
      <c r="BK14" s="622"/>
      <c r="BL14" s="622"/>
      <c r="BM14" s="622"/>
      <c r="BN14" s="623"/>
      <c r="BO14" s="659">
        <v>4.0999999999999996</v>
      </c>
      <c r="BP14" s="659"/>
      <c r="BQ14" s="659"/>
      <c r="BR14" s="659"/>
      <c r="BS14" s="660" t="s">
        <v>124</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567970</v>
      </c>
      <c r="CS14" s="622"/>
      <c r="CT14" s="622"/>
      <c r="CU14" s="622"/>
      <c r="CV14" s="622"/>
      <c r="CW14" s="622"/>
      <c r="CX14" s="622"/>
      <c r="CY14" s="623"/>
      <c r="CZ14" s="659">
        <v>5.8</v>
      </c>
      <c r="DA14" s="659"/>
      <c r="DB14" s="659"/>
      <c r="DC14" s="659"/>
      <c r="DD14" s="627">
        <v>20735</v>
      </c>
      <c r="DE14" s="622"/>
      <c r="DF14" s="622"/>
      <c r="DG14" s="622"/>
      <c r="DH14" s="622"/>
      <c r="DI14" s="622"/>
      <c r="DJ14" s="622"/>
      <c r="DK14" s="622"/>
      <c r="DL14" s="622"/>
      <c r="DM14" s="622"/>
      <c r="DN14" s="622"/>
      <c r="DO14" s="622"/>
      <c r="DP14" s="623"/>
      <c r="DQ14" s="627">
        <v>547320</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t="s">
        <v>124</v>
      </c>
      <c r="S15" s="622"/>
      <c r="T15" s="622"/>
      <c r="U15" s="622"/>
      <c r="V15" s="622"/>
      <c r="W15" s="622"/>
      <c r="X15" s="622"/>
      <c r="Y15" s="623"/>
      <c r="Z15" s="659" t="s">
        <v>124</v>
      </c>
      <c r="AA15" s="659"/>
      <c r="AB15" s="659"/>
      <c r="AC15" s="659"/>
      <c r="AD15" s="660" t="s">
        <v>124</v>
      </c>
      <c r="AE15" s="660"/>
      <c r="AF15" s="660"/>
      <c r="AG15" s="660"/>
      <c r="AH15" s="660"/>
      <c r="AI15" s="660"/>
      <c r="AJ15" s="660"/>
      <c r="AK15" s="660"/>
      <c r="AL15" s="624" t="s">
        <v>124</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90371</v>
      </c>
      <c r="BH15" s="622"/>
      <c r="BI15" s="622"/>
      <c r="BJ15" s="622"/>
      <c r="BK15" s="622"/>
      <c r="BL15" s="622"/>
      <c r="BM15" s="622"/>
      <c r="BN15" s="623"/>
      <c r="BO15" s="659">
        <v>8.5</v>
      </c>
      <c r="BP15" s="659"/>
      <c r="BQ15" s="659"/>
      <c r="BR15" s="659"/>
      <c r="BS15" s="660" t="s">
        <v>124</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639376</v>
      </c>
      <c r="CS15" s="622"/>
      <c r="CT15" s="622"/>
      <c r="CU15" s="622"/>
      <c r="CV15" s="622"/>
      <c r="CW15" s="622"/>
      <c r="CX15" s="622"/>
      <c r="CY15" s="623"/>
      <c r="CZ15" s="659">
        <v>6.5</v>
      </c>
      <c r="DA15" s="659"/>
      <c r="DB15" s="659"/>
      <c r="DC15" s="659"/>
      <c r="DD15" s="627">
        <v>138067</v>
      </c>
      <c r="DE15" s="622"/>
      <c r="DF15" s="622"/>
      <c r="DG15" s="622"/>
      <c r="DH15" s="622"/>
      <c r="DI15" s="622"/>
      <c r="DJ15" s="622"/>
      <c r="DK15" s="622"/>
      <c r="DL15" s="622"/>
      <c r="DM15" s="622"/>
      <c r="DN15" s="622"/>
      <c r="DO15" s="622"/>
      <c r="DP15" s="623"/>
      <c r="DQ15" s="627">
        <v>444254</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6336</v>
      </c>
      <c r="S16" s="622"/>
      <c r="T16" s="622"/>
      <c r="U16" s="622"/>
      <c r="V16" s="622"/>
      <c r="W16" s="622"/>
      <c r="X16" s="622"/>
      <c r="Y16" s="623"/>
      <c r="Z16" s="659">
        <v>0.1</v>
      </c>
      <c r="AA16" s="659"/>
      <c r="AB16" s="659"/>
      <c r="AC16" s="659"/>
      <c r="AD16" s="660">
        <v>6336</v>
      </c>
      <c r="AE16" s="660"/>
      <c r="AF16" s="660"/>
      <c r="AG16" s="660"/>
      <c r="AH16" s="660"/>
      <c r="AI16" s="660"/>
      <c r="AJ16" s="660"/>
      <c r="AK16" s="660"/>
      <c r="AL16" s="624">
        <v>0.1</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124</v>
      </c>
      <c r="BH16" s="622"/>
      <c r="BI16" s="622"/>
      <c r="BJ16" s="622"/>
      <c r="BK16" s="622"/>
      <c r="BL16" s="622"/>
      <c r="BM16" s="622"/>
      <c r="BN16" s="623"/>
      <c r="BO16" s="659" t="s">
        <v>124</v>
      </c>
      <c r="BP16" s="659"/>
      <c r="BQ16" s="659"/>
      <c r="BR16" s="659"/>
      <c r="BS16" s="660" t="s">
        <v>124</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v>421597</v>
      </c>
      <c r="CS16" s="622"/>
      <c r="CT16" s="622"/>
      <c r="CU16" s="622"/>
      <c r="CV16" s="622"/>
      <c r="CW16" s="622"/>
      <c r="CX16" s="622"/>
      <c r="CY16" s="623"/>
      <c r="CZ16" s="659">
        <v>4.3</v>
      </c>
      <c r="DA16" s="659"/>
      <c r="DB16" s="659"/>
      <c r="DC16" s="659"/>
      <c r="DD16" s="627" t="s">
        <v>124</v>
      </c>
      <c r="DE16" s="622"/>
      <c r="DF16" s="622"/>
      <c r="DG16" s="622"/>
      <c r="DH16" s="622"/>
      <c r="DI16" s="622"/>
      <c r="DJ16" s="622"/>
      <c r="DK16" s="622"/>
      <c r="DL16" s="622"/>
      <c r="DM16" s="622"/>
      <c r="DN16" s="622"/>
      <c r="DO16" s="622"/>
      <c r="DP16" s="623"/>
      <c r="DQ16" s="627">
        <v>9778</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12403</v>
      </c>
      <c r="S17" s="622"/>
      <c r="T17" s="622"/>
      <c r="U17" s="622"/>
      <c r="V17" s="622"/>
      <c r="W17" s="622"/>
      <c r="X17" s="622"/>
      <c r="Y17" s="623"/>
      <c r="Z17" s="659">
        <v>0.1</v>
      </c>
      <c r="AA17" s="659"/>
      <c r="AB17" s="659"/>
      <c r="AC17" s="659"/>
      <c r="AD17" s="660">
        <v>12403</v>
      </c>
      <c r="AE17" s="660"/>
      <c r="AF17" s="660"/>
      <c r="AG17" s="660"/>
      <c r="AH17" s="660"/>
      <c r="AI17" s="660"/>
      <c r="AJ17" s="660"/>
      <c r="AK17" s="660"/>
      <c r="AL17" s="624">
        <v>0.3</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124</v>
      </c>
      <c r="BH17" s="622"/>
      <c r="BI17" s="622"/>
      <c r="BJ17" s="622"/>
      <c r="BK17" s="622"/>
      <c r="BL17" s="622"/>
      <c r="BM17" s="622"/>
      <c r="BN17" s="623"/>
      <c r="BO17" s="659" t="s">
        <v>124</v>
      </c>
      <c r="BP17" s="659"/>
      <c r="BQ17" s="659"/>
      <c r="BR17" s="659"/>
      <c r="BS17" s="660" t="s">
        <v>124</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1216126</v>
      </c>
      <c r="CS17" s="622"/>
      <c r="CT17" s="622"/>
      <c r="CU17" s="622"/>
      <c r="CV17" s="622"/>
      <c r="CW17" s="622"/>
      <c r="CX17" s="622"/>
      <c r="CY17" s="623"/>
      <c r="CZ17" s="659">
        <v>12.4</v>
      </c>
      <c r="DA17" s="659"/>
      <c r="DB17" s="659"/>
      <c r="DC17" s="659"/>
      <c r="DD17" s="627" t="s">
        <v>124</v>
      </c>
      <c r="DE17" s="622"/>
      <c r="DF17" s="622"/>
      <c r="DG17" s="622"/>
      <c r="DH17" s="622"/>
      <c r="DI17" s="622"/>
      <c r="DJ17" s="622"/>
      <c r="DK17" s="622"/>
      <c r="DL17" s="622"/>
      <c r="DM17" s="622"/>
      <c r="DN17" s="622"/>
      <c r="DO17" s="622"/>
      <c r="DP17" s="623"/>
      <c r="DQ17" s="627">
        <v>1149148</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2504</v>
      </c>
      <c r="S18" s="622"/>
      <c r="T18" s="622"/>
      <c r="U18" s="622"/>
      <c r="V18" s="622"/>
      <c r="W18" s="622"/>
      <c r="X18" s="622"/>
      <c r="Y18" s="623"/>
      <c r="Z18" s="659">
        <v>0</v>
      </c>
      <c r="AA18" s="659"/>
      <c r="AB18" s="659"/>
      <c r="AC18" s="659"/>
      <c r="AD18" s="660">
        <v>2504</v>
      </c>
      <c r="AE18" s="660"/>
      <c r="AF18" s="660"/>
      <c r="AG18" s="660"/>
      <c r="AH18" s="660"/>
      <c r="AI18" s="660"/>
      <c r="AJ18" s="660"/>
      <c r="AK18" s="660"/>
      <c r="AL18" s="624">
        <v>0.1</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124</v>
      </c>
      <c r="BH18" s="622"/>
      <c r="BI18" s="622"/>
      <c r="BJ18" s="622"/>
      <c r="BK18" s="622"/>
      <c r="BL18" s="622"/>
      <c r="BM18" s="622"/>
      <c r="BN18" s="623"/>
      <c r="BO18" s="659" t="s">
        <v>124</v>
      </c>
      <c r="BP18" s="659"/>
      <c r="BQ18" s="659"/>
      <c r="BR18" s="659"/>
      <c r="BS18" s="660" t="s">
        <v>124</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t="s">
        <v>124</v>
      </c>
      <c r="CS18" s="622"/>
      <c r="CT18" s="622"/>
      <c r="CU18" s="622"/>
      <c r="CV18" s="622"/>
      <c r="CW18" s="622"/>
      <c r="CX18" s="622"/>
      <c r="CY18" s="623"/>
      <c r="CZ18" s="659" t="s">
        <v>124</v>
      </c>
      <c r="DA18" s="659"/>
      <c r="DB18" s="659"/>
      <c r="DC18" s="659"/>
      <c r="DD18" s="627" t="s">
        <v>124</v>
      </c>
      <c r="DE18" s="622"/>
      <c r="DF18" s="622"/>
      <c r="DG18" s="622"/>
      <c r="DH18" s="622"/>
      <c r="DI18" s="622"/>
      <c r="DJ18" s="622"/>
      <c r="DK18" s="622"/>
      <c r="DL18" s="622"/>
      <c r="DM18" s="622"/>
      <c r="DN18" s="622"/>
      <c r="DO18" s="622"/>
      <c r="DP18" s="623"/>
      <c r="DQ18" s="627" t="s">
        <v>124</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2468</v>
      </c>
      <c r="S19" s="622"/>
      <c r="T19" s="622"/>
      <c r="U19" s="622"/>
      <c r="V19" s="622"/>
      <c r="W19" s="622"/>
      <c r="X19" s="622"/>
      <c r="Y19" s="623"/>
      <c r="Z19" s="659">
        <v>0</v>
      </c>
      <c r="AA19" s="659"/>
      <c r="AB19" s="659"/>
      <c r="AC19" s="659"/>
      <c r="AD19" s="660">
        <v>2468</v>
      </c>
      <c r="AE19" s="660"/>
      <c r="AF19" s="660"/>
      <c r="AG19" s="660"/>
      <c r="AH19" s="660"/>
      <c r="AI19" s="660"/>
      <c r="AJ19" s="660"/>
      <c r="AK19" s="660"/>
      <c r="AL19" s="624">
        <v>0.1</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t="s">
        <v>124</v>
      </c>
      <c r="BH19" s="622"/>
      <c r="BI19" s="622"/>
      <c r="BJ19" s="622"/>
      <c r="BK19" s="622"/>
      <c r="BL19" s="622"/>
      <c r="BM19" s="622"/>
      <c r="BN19" s="623"/>
      <c r="BO19" s="659" t="s">
        <v>124</v>
      </c>
      <c r="BP19" s="659"/>
      <c r="BQ19" s="659"/>
      <c r="BR19" s="659"/>
      <c r="BS19" s="660" t="s">
        <v>124</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124</v>
      </c>
      <c r="CS19" s="622"/>
      <c r="CT19" s="622"/>
      <c r="CU19" s="622"/>
      <c r="CV19" s="622"/>
      <c r="CW19" s="622"/>
      <c r="CX19" s="622"/>
      <c r="CY19" s="623"/>
      <c r="CZ19" s="659" t="s">
        <v>124</v>
      </c>
      <c r="DA19" s="659"/>
      <c r="DB19" s="659"/>
      <c r="DC19" s="659"/>
      <c r="DD19" s="627" t="s">
        <v>124</v>
      </c>
      <c r="DE19" s="622"/>
      <c r="DF19" s="622"/>
      <c r="DG19" s="622"/>
      <c r="DH19" s="622"/>
      <c r="DI19" s="622"/>
      <c r="DJ19" s="622"/>
      <c r="DK19" s="622"/>
      <c r="DL19" s="622"/>
      <c r="DM19" s="622"/>
      <c r="DN19" s="622"/>
      <c r="DO19" s="622"/>
      <c r="DP19" s="623"/>
      <c r="DQ19" s="627" t="s">
        <v>124</v>
      </c>
      <c r="DR19" s="622"/>
      <c r="DS19" s="622"/>
      <c r="DT19" s="622"/>
      <c r="DU19" s="622"/>
      <c r="DV19" s="622"/>
      <c r="DW19" s="622"/>
      <c r="DX19" s="622"/>
      <c r="DY19" s="622"/>
      <c r="DZ19" s="622"/>
      <c r="EA19" s="622"/>
      <c r="EB19" s="622"/>
      <c r="EC19" s="658"/>
    </row>
    <row r="20" spans="2:133" ht="11.25" customHeight="1" x14ac:dyDescent="0.2">
      <c r="B20" s="688" t="s">
        <v>263</v>
      </c>
      <c r="C20" s="689"/>
      <c r="D20" s="689"/>
      <c r="E20" s="689"/>
      <c r="F20" s="689"/>
      <c r="G20" s="689"/>
      <c r="H20" s="689"/>
      <c r="I20" s="689"/>
      <c r="J20" s="689"/>
      <c r="K20" s="689"/>
      <c r="L20" s="689"/>
      <c r="M20" s="689"/>
      <c r="N20" s="689"/>
      <c r="O20" s="689"/>
      <c r="P20" s="689"/>
      <c r="Q20" s="690"/>
      <c r="R20" s="621">
        <v>36</v>
      </c>
      <c r="S20" s="622"/>
      <c r="T20" s="622"/>
      <c r="U20" s="622"/>
      <c r="V20" s="622"/>
      <c r="W20" s="622"/>
      <c r="X20" s="622"/>
      <c r="Y20" s="623"/>
      <c r="Z20" s="659">
        <v>0</v>
      </c>
      <c r="AA20" s="659"/>
      <c r="AB20" s="659"/>
      <c r="AC20" s="659"/>
      <c r="AD20" s="660">
        <v>36</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t="s">
        <v>124</v>
      </c>
      <c r="BH20" s="622"/>
      <c r="BI20" s="622"/>
      <c r="BJ20" s="622"/>
      <c r="BK20" s="622"/>
      <c r="BL20" s="622"/>
      <c r="BM20" s="622"/>
      <c r="BN20" s="623"/>
      <c r="BO20" s="659" t="s">
        <v>124</v>
      </c>
      <c r="BP20" s="659"/>
      <c r="BQ20" s="659"/>
      <c r="BR20" s="659"/>
      <c r="BS20" s="660" t="s">
        <v>124</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9819688</v>
      </c>
      <c r="CS20" s="622"/>
      <c r="CT20" s="622"/>
      <c r="CU20" s="622"/>
      <c r="CV20" s="622"/>
      <c r="CW20" s="622"/>
      <c r="CX20" s="622"/>
      <c r="CY20" s="623"/>
      <c r="CZ20" s="659">
        <v>100</v>
      </c>
      <c r="DA20" s="659"/>
      <c r="DB20" s="659"/>
      <c r="DC20" s="659"/>
      <c r="DD20" s="627">
        <v>1855069</v>
      </c>
      <c r="DE20" s="622"/>
      <c r="DF20" s="622"/>
      <c r="DG20" s="622"/>
      <c r="DH20" s="622"/>
      <c r="DI20" s="622"/>
      <c r="DJ20" s="622"/>
      <c r="DK20" s="622"/>
      <c r="DL20" s="622"/>
      <c r="DM20" s="622"/>
      <c r="DN20" s="622"/>
      <c r="DO20" s="622"/>
      <c r="DP20" s="623"/>
      <c r="DQ20" s="627">
        <v>6116643</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3932304</v>
      </c>
      <c r="S21" s="622"/>
      <c r="T21" s="622"/>
      <c r="U21" s="622"/>
      <c r="V21" s="622"/>
      <c r="W21" s="622"/>
      <c r="X21" s="622"/>
      <c r="Y21" s="623"/>
      <c r="Z21" s="659">
        <v>39.1</v>
      </c>
      <c r="AA21" s="659"/>
      <c r="AB21" s="659"/>
      <c r="AC21" s="659"/>
      <c r="AD21" s="660">
        <v>3499367</v>
      </c>
      <c r="AE21" s="660"/>
      <c r="AF21" s="660"/>
      <c r="AG21" s="660"/>
      <c r="AH21" s="660"/>
      <c r="AI21" s="660"/>
      <c r="AJ21" s="660"/>
      <c r="AK21" s="660"/>
      <c r="AL21" s="624">
        <v>71.3</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t="s">
        <v>124</v>
      </c>
      <c r="BH21" s="622"/>
      <c r="BI21" s="622"/>
      <c r="BJ21" s="622"/>
      <c r="BK21" s="622"/>
      <c r="BL21" s="622"/>
      <c r="BM21" s="622"/>
      <c r="BN21" s="623"/>
      <c r="BO21" s="659" t="s">
        <v>124</v>
      </c>
      <c r="BP21" s="659"/>
      <c r="BQ21" s="659"/>
      <c r="BR21" s="659"/>
      <c r="BS21" s="660" t="s">
        <v>124</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v>3499367</v>
      </c>
      <c r="S22" s="622"/>
      <c r="T22" s="622"/>
      <c r="U22" s="622"/>
      <c r="V22" s="622"/>
      <c r="W22" s="622"/>
      <c r="X22" s="622"/>
      <c r="Y22" s="623"/>
      <c r="Z22" s="659">
        <v>34.799999999999997</v>
      </c>
      <c r="AA22" s="659"/>
      <c r="AB22" s="659"/>
      <c r="AC22" s="659"/>
      <c r="AD22" s="660">
        <v>3499367</v>
      </c>
      <c r="AE22" s="660"/>
      <c r="AF22" s="660"/>
      <c r="AG22" s="660"/>
      <c r="AH22" s="660"/>
      <c r="AI22" s="660"/>
      <c r="AJ22" s="660"/>
      <c r="AK22" s="660"/>
      <c r="AL22" s="624">
        <v>71.3</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124</v>
      </c>
      <c r="BH22" s="622"/>
      <c r="BI22" s="622"/>
      <c r="BJ22" s="622"/>
      <c r="BK22" s="622"/>
      <c r="BL22" s="622"/>
      <c r="BM22" s="622"/>
      <c r="BN22" s="623"/>
      <c r="BO22" s="659" t="s">
        <v>124</v>
      </c>
      <c r="BP22" s="659"/>
      <c r="BQ22" s="659"/>
      <c r="BR22" s="659"/>
      <c r="BS22" s="660" t="s">
        <v>124</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271</v>
      </c>
      <c r="C23" s="619"/>
      <c r="D23" s="619"/>
      <c r="E23" s="619"/>
      <c r="F23" s="619"/>
      <c r="G23" s="619"/>
      <c r="H23" s="619"/>
      <c r="I23" s="619"/>
      <c r="J23" s="619"/>
      <c r="K23" s="619"/>
      <c r="L23" s="619"/>
      <c r="M23" s="619"/>
      <c r="N23" s="619"/>
      <c r="O23" s="619"/>
      <c r="P23" s="619"/>
      <c r="Q23" s="620"/>
      <c r="R23" s="621">
        <v>432932</v>
      </c>
      <c r="S23" s="622"/>
      <c r="T23" s="622"/>
      <c r="U23" s="622"/>
      <c r="V23" s="622"/>
      <c r="W23" s="622"/>
      <c r="X23" s="622"/>
      <c r="Y23" s="623"/>
      <c r="Z23" s="659">
        <v>4.3</v>
      </c>
      <c r="AA23" s="659"/>
      <c r="AB23" s="659"/>
      <c r="AC23" s="659"/>
      <c r="AD23" s="660" t="s">
        <v>124</v>
      </c>
      <c r="AE23" s="660"/>
      <c r="AF23" s="660"/>
      <c r="AG23" s="660"/>
      <c r="AH23" s="660"/>
      <c r="AI23" s="660"/>
      <c r="AJ23" s="660"/>
      <c r="AK23" s="660"/>
      <c r="AL23" s="624" t="s">
        <v>124</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t="s">
        <v>124</v>
      </c>
      <c r="BH23" s="622"/>
      <c r="BI23" s="622"/>
      <c r="BJ23" s="622"/>
      <c r="BK23" s="622"/>
      <c r="BL23" s="622"/>
      <c r="BM23" s="622"/>
      <c r="BN23" s="623"/>
      <c r="BO23" s="659" t="s">
        <v>124</v>
      </c>
      <c r="BP23" s="659"/>
      <c r="BQ23" s="659"/>
      <c r="BR23" s="659"/>
      <c r="BS23" s="660" t="s">
        <v>124</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2">
      <c r="B24" s="618" t="s">
        <v>278</v>
      </c>
      <c r="C24" s="619"/>
      <c r="D24" s="619"/>
      <c r="E24" s="619"/>
      <c r="F24" s="619"/>
      <c r="G24" s="619"/>
      <c r="H24" s="619"/>
      <c r="I24" s="619"/>
      <c r="J24" s="619"/>
      <c r="K24" s="619"/>
      <c r="L24" s="619"/>
      <c r="M24" s="619"/>
      <c r="N24" s="619"/>
      <c r="O24" s="619"/>
      <c r="P24" s="619"/>
      <c r="Q24" s="620"/>
      <c r="R24" s="621">
        <v>5</v>
      </c>
      <c r="S24" s="622"/>
      <c r="T24" s="622"/>
      <c r="U24" s="622"/>
      <c r="V24" s="622"/>
      <c r="W24" s="622"/>
      <c r="X24" s="622"/>
      <c r="Y24" s="623"/>
      <c r="Z24" s="659">
        <v>0</v>
      </c>
      <c r="AA24" s="659"/>
      <c r="AB24" s="659"/>
      <c r="AC24" s="659"/>
      <c r="AD24" s="660" t="s">
        <v>124</v>
      </c>
      <c r="AE24" s="660"/>
      <c r="AF24" s="660"/>
      <c r="AG24" s="660"/>
      <c r="AH24" s="660"/>
      <c r="AI24" s="660"/>
      <c r="AJ24" s="660"/>
      <c r="AK24" s="660"/>
      <c r="AL24" s="624" t="s">
        <v>124</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124</v>
      </c>
      <c r="BH24" s="622"/>
      <c r="BI24" s="622"/>
      <c r="BJ24" s="622"/>
      <c r="BK24" s="622"/>
      <c r="BL24" s="622"/>
      <c r="BM24" s="622"/>
      <c r="BN24" s="623"/>
      <c r="BO24" s="659" t="s">
        <v>124</v>
      </c>
      <c r="BP24" s="659"/>
      <c r="BQ24" s="659"/>
      <c r="BR24" s="659"/>
      <c r="BS24" s="660" t="s">
        <v>124</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3362937</v>
      </c>
      <c r="CS24" s="677"/>
      <c r="CT24" s="677"/>
      <c r="CU24" s="677"/>
      <c r="CV24" s="677"/>
      <c r="CW24" s="677"/>
      <c r="CX24" s="677"/>
      <c r="CY24" s="702"/>
      <c r="CZ24" s="703">
        <v>34.200000000000003</v>
      </c>
      <c r="DA24" s="685"/>
      <c r="DB24" s="685"/>
      <c r="DC24" s="705"/>
      <c r="DD24" s="701">
        <v>2536574</v>
      </c>
      <c r="DE24" s="677"/>
      <c r="DF24" s="677"/>
      <c r="DG24" s="677"/>
      <c r="DH24" s="677"/>
      <c r="DI24" s="677"/>
      <c r="DJ24" s="677"/>
      <c r="DK24" s="702"/>
      <c r="DL24" s="701">
        <v>2291202</v>
      </c>
      <c r="DM24" s="677"/>
      <c r="DN24" s="677"/>
      <c r="DO24" s="677"/>
      <c r="DP24" s="677"/>
      <c r="DQ24" s="677"/>
      <c r="DR24" s="677"/>
      <c r="DS24" s="677"/>
      <c r="DT24" s="677"/>
      <c r="DU24" s="677"/>
      <c r="DV24" s="702"/>
      <c r="DW24" s="703">
        <v>46.5</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5323568</v>
      </c>
      <c r="S25" s="622"/>
      <c r="T25" s="622"/>
      <c r="U25" s="622"/>
      <c r="V25" s="622"/>
      <c r="W25" s="622"/>
      <c r="X25" s="622"/>
      <c r="Y25" s="623"/>
      <c r="Z25" s="659">
        <v>52.9</v>
      </c>
      <c r="AA25" s="659"/>
      <c r="AB25" s="659"/>
      <c r="AC25" s="659"/>
      <c r="AD25" s="660">
        <v>4890631</v>
      </c>
      <c r="AE25" s="660"/>
      <c r="AF25" s="660"/>
      <c r="AG25" s="660"/>
      <c r="AH25" s="660"/>
      <c r="AI25" s="660"/>
      <c r="AJ25" s="660"/>
      <c r="AK25" s="660"/>
      <c r="AL25" s="624">
        <v>99.6</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124</v>
      </c>
      <c r="BH25" s="622"/>
      <c r="BI25" s="622"/>
      <c r="BJ25" s="622"/>
      <c r="BK25" s="622"/>
      <c r="BL25" s="622"/>
      <c r="BM25" s="622"/>
      <c r="BN25" s="623"/>
      <c r="BO25" s="659" t="s">
        <v>124</v>
      </c>
      <c r="BP25" s="659"/>
      <c r="BQ25" s="659"/>
      <c r="BR25" s="659"/>
      <c r="BS25" s="660" t="s">
        <v>124</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980608</v>
      </c>
      <c r="CS25" s="634"/>
      <c r="CT25" s="634"/>
      <c r="CU25" s="634"/>
      <c r="CV25" s="634"/>
      <c r="CW25" s="634"/>
      <c r="CX25" s="634"/>
      <c r="CY25" s="635"/>
      <c r="CZ25" s="624">
        <v>10</v>
      </c>
      <c r="DA25" s="636"/>
      <c r="DB25" s="636"/>
      <c r="DC25" s="637"/>
      <c r="DD25" s="627">
        <v>924793</v>
      </c>
      <c r="DE25" s="634"/>
      <c r="DF25" s="634"/>
      <c r="DG25" s="634"/>
      <c r="DH25" s="634"/>
      <c r="DI25" s="634"/>
      <c r="DJ25" s="634"/>
      <c r="DK25" s="635"/>
      <c r="DL25" s="627">
        <v>922799</v>
      </c>
      <c r="DM25" s="634"/>
      <c r="DN25" s="634"/>
      <c r="DO25" s="634"/>
      <c r="DP25" s="634"/>
      <c r="DQ25" s="634"/>
      <c r="DR25" s="634"/>
      <c r="DS25" s="634"/>
      <c r="DT25" s="634"/>
      <c r="DU25" s="634"/>
      <c r="DV25" s="635"/>
      <c r="DW25" s="624">
        <v>18.7</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t="s">
        <v>124</v>
      </c>
      <c r="S26" s="622"/>
      <c r="T26" s="622"/>
      <c r="U26" s="622"/>
      <c r="V26" s="622"/>
      <c r="W26" s="622"/>
      <c r="X26" s="622"/>
      <c r="Y26" s="623"/>
      <c r="Z26" s="659" t="s">
        <v>124</v>
      </c>
      <c r="AA26" s="659"/>
      <c r="AB26" s="659"/>
      <c r="AC26" s="659"/>
      <c r="AD26" s="660" t="s">
        <v>124</v>
      </c>
      <c r="AE26" s="660"/>
      <c r="AF26" s="660"/>
      <c r="AG26" s="660"/>
      <c r="AH26" s="660"/>
      <c r="AI26" s="660"/>
      <c r="AJ26" s="660"/>
      <c r="AK26" s="660"/>
      <c r="AL26" s="624" t="s">
        <v>124</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124</v>
      </c>
      <c r="BH26" s="622"/>
      <c r="BI26" s="622"/>
      <c r="BJ26" s="622"/>
      <c r="BK26" s="622"/>
      <c r="BL26" s="622"/>
      <c r="BM26" s="622"/>
      <c r="BN26" s="623"/>
      <c r="BO26" s="659" t="s">
        <v>124</v>
      </c>
      <c r="BP26" s="659"/>
      <c r="BQ26" s="659"/>
      <c r="BR26" s="659"/>
      <c r="BS26" s="660" t="s">
        <v>124</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606103</v>
      </c>
      <c r="CS26" s="622"/>
      <c r="CT26" s="622"/>
      <c r="CU26" s="622"/>
      <c r="CV26" s="622"/>
      <c r="CW26" s="622"/>
      <c r="CX26" s="622"/>
      <c r="CY26" s="623"/>
      <c r="CZ26" s="624">
        <v>6.2</v>
      </c>
      <c r="DA26" s="636"/>
      <c r="DB26" s="636"/>
      <c r="DC26" s="637"/>
      <c r="DD26" s="627">
        <v>563620</v>
      </c>
      <c r="DE26" s="622"/>
      <c r="DF26" s="622"/>
      <c r="DG26" s="622"/>
      <c r="DH26" s="622"/>
      <c r="DI26" s="622"/>
      <c r="DJ26" s="622"/>
      <c r="DK26" s="623"/>
      <c r="DL26" s="627" t="s">
        <v>124</v>
      </c>
      <c r="DM26" s="622"/>
      <c r="DN26" s="622"/>
      <c r="DO26" s="622"/>
      <c r="DP26" s="622"/>
      <c r="DQ26" s="622"/>
      <c r="DR26" s="622"/>
      <c r="DS26" s="622"/>
      <c r="DT26" s="622"/>
      <c r="DU26" s="622"/>
      <c r="DV26" s="623"/>
      <c r="DW26" s="624" t="s">
        <v>124</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v>2191</v>
      </c>
      <c r="S27" s="622"/>
      <c r="T27" s="622"/>
      <c r="U27" s="622"/>
      <c r="V27" s="622"/>
      <c r="W27" s="622"/>
      <c r="X27" s="622"/>
      <c r="Y27" s="623"/>
      <c r="Z27" s="659">
        <v>0</v>
      </c>
      <c r="AA27" s="659"/>
      <c r="AB27" s="659"/>
      <c r="AC27" s="659"/>
      <c r="AD27" s="660" t="s">
        <v>124</v>
      </c>
      <c r="AE27" s="660"/>
      <c r="AF27" s="660"/>
      <c r="AG27" s="660"/>
      <c r="AH27" s="660"/>
      <c r="AI27" s="660"/>
      <c r="AJ27" s="660"/>
      <c r="AK27" s="660"/>
      <c r="AL27" s="624" t="s">
        <v>124</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1061037</v>
      </c>
      <c r="BH27" s="622"/>
      <c r="BI27" s="622"/>
      <c r="BJ27" s="622"/>
      <c r="BK27" s="622"/>
      <c r="BL27" s="622"/>
      <c r="BM27" s="622"/>
      <c r="BN27" s="623"/>
      <c r="BO27" s="659">
        <v>100</v>
      </c>
      <c r="BP27" s="659"/>
      <c r="BQ27" s="659"/>
      <c r="BR27" s="659"/>
      <c r="BS27" s="660" t="s">
        <v>124</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1166203</v>
      </c>
      <c r="CS27" s="634"/>
      <c r="CT27" s="634"/>
      <c r="CU27" s="634"/>
      <c r="CV27" s="634"/>
      <c r="CW27" s="634"/>
      <c r="CX27" s="634"/>
      <c r="CY27" s="635"/>
      <c r="CZ27" s="624">
        <v>11.9</v>
      </c>
      <c r="DA27" s="636"/>
      <c r="DB27" s="636"/>
      <c r="DC27" s="637"/>
      <c r="DD27" s="627">
        <v>462633</v>
      </c>
      <c r="DE27" s="634"/>
      <c r="DF27" s="634"/>
      <c r="DG27" s="634"/>
      <c r="DH27" s="634"/>
      <c r="DI27" s="634"/>
      <c r="DJ27" s="634"/>
      <c r="DK27" s="635"/>
      <c r="DL27" s="627">
        <v>219255</v>
      </c>
      <c r="DM27" s="634"/>
      <c r="DN27" s="634"/>
      <c r="DO27" s="634"/>
      <c r="DP27" s="634"/>
      <c r="DQ27" s="634"/>
      <c r="DR27" s="634"/>
      <c r="DS27" s="634"/>
      <c r="DT27" s="634"/>
      <c r="DU27" s="634"/>
      <c r="DV27" s="635"/>
      <c r="DW27" s="624">
        <v>4.4000000000000004</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97231</v>
      </c>
      <c r="S28" s="622"/>
      <c r="T28" s="622"/>
      <c r="U28" s="622"/>
      <c r="V28" s="622"/>
      <c r="W28" s="622"/>
      <c r="X28" s="622"/>
      <c r="Y28" s="623"/>
      <c r="Z28" s="659">
        <v>1</v>
      </c>
      <c r="AA28" s="659"/>
      <c r="AB28" s="659"/>
      <c r="AC28" s="659"/>
      <c r="AD28" s="660">
        <v>15079</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1216126</v>
      </c>
      <c r="CS28" s="622"/>
      <c r="CT28" s="622"/>
      <c r="CU28" s="622"/>
      <c r="CV28" s="622"/>
      <c r="CW28" s="622"/>
      <c r="CX28" s="622"/>
      <c r="CY28" s="623"/>
      <c r="CZ28" s="624">
        <v>12.4</v>
      </c>
      <c r="DA28" s="636"/>
      <c r="DB28" s="636"/>
      <c r="DC28" s="637"/>
      <c r="DD28" s="627">
        <v>1149148</v>
      </c>
      <c r="DE28" s="622"/>
      <c r="DF28" s="622"/>
      <c r="DG28" s="622"/>
      <c r="DH28" s="622"/>
      <c r="DI28" s="622"/>
      <c r="DJ28" s="622"/>
      <c r="DK28" s="623"/>
      <c r="DL28" s="627">
        <v>1149148</v>
      </c>
      <c r="DM28" s="622"/>
      <c r="DN28" s="622"/>
      <c r="DO28" s="622"/>
      <c r="DP28" s="622"/>
      <c r="DQ28" s="622"/>
      <c r="DR28" s="622"/>
      <c r="DS28" s="622"/>
      <c r="DT28" s="622"/>
      <c r="DU28" s="622"/>
      <c r="DV28" s="623"/>
      <c r="DW28" s="624">
        <v>23.3</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6093</v>
      </c>
      <c r="S29" s="622"/>
      <c r="T29" s="622"/>
      <c r="U29" s="622"/>
      <c r="V29" s="622"/>
      <c r="W29" s="622"/>
      <c r="X29" s="622"/>
      <c r="Y29" s="623"/>
      <c r="Z29" s="659">
        <v>0.1</v>
      </c>
      <c r="AA29" s="659"/>
      <c r="AB29" s="659"/>
      <c r="AC29" s="659"/>
      <c r="AD29" s="660">
        <v>44</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68</v>
      </c>
      <c r="CG29" s="619"/>
      <c r="CH29" s="619"/>
      <c r="CI29" s="619"/>
      <c r="CJ29" s="619"/>
      <c r="CK29" s="619"/>
      <c r="CL29" s="619"/>
      <c r="CM29" s="619"/>
      <c r="CN29" s="619"/>
      <c r="CO29" s="619"/>
      <c r="CP29" s="619"/>
      <c r="CQ29" s="620"/>
      <c r="CR29" s="621">
        <v>1214979</v>
      </c>
      <c r="CS29" s="634"/>
      <c r="CT29" s="634"/>
      <c r="CU29" s="634"/>
      <c r="CV29" s="634"/>
      <c r="CW29" s="634"/>
      <c r="CX29" s="634"/>
      <c r="CY29" s="635"/>
      <c r="CZ29" s="624">
        <v>12.4</v>
      </c>
      <c r="DA29" s="636"/>
      <c r="DB29" s="636"/>
      <c r="DC29" s="637"/>
      <c r="DD29" s="627">
        <v>1148001</v>
      </c>
      <c r="DE29" s="634"/>
      <c r="DF29" s="634"/>
      <c r="DG29" s="634"/>
      <c r="DH29" s="634"/>
      <c r="DI29" s="634"/>
      <c r="DJ29" s="634"/>
      <c r="DK29" s="635"/>
      <c r="DL29" s="627">
        <v>1148001</v>
      </c>
      <c r="DM29" s="634"/>
      <c r="DN29" s="634"/>
      <c r="DO29" s="634"/>
      <c r="DP29" s="634"/>
      <c r="DQ29" s="634"/>
      <c r="DR29" s="634"/>
      <c r="DS29" s="634"/>
      <c r="DT29" s="634"/>
      <c r="DU29" s="634"/>
      <c r="DV29" s="635"/>
      <c r="DW29" s="624">
        <v>23.3</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1410153</v>
      </c>
      <c r="S30" s="622"/>
      <c r="T30" s="622"/>
      <c r="U30" s="622"/>
      <c r="V30" s="622"/>
      <c r="W30" s="622"/>
      <c r="X30" s="622"/>
      <c r="Y30" s="623"/>
      <c r="Z30" s="659">
        <v>14</v>
      </c>
      <c r="AA30" s="659"/>
      <c r="AB30" s="659"/>
      <c r="AC30" s="659"/>
      <c r="AD30" s="660" t="s">
        <v>124</v>
      </c>
      <c r="AE30" s="660"/>
      <c r="AF30" s="660"/>
      <c r="AG30" s="660"/>
      <c r="AH30" s="660"/>
      <c r="AI30" s="660"/>
      <c r="AJ30" s="660"/>
      <c r="AK30" s="660"/>
      <c r="AL30" s="624" t="s">
        <v>124</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6"/>
      <c r="BI30" s="696"/>
      <c r="BJ30" s="696"/>
      <c r="BK30" s="696"/>
      <c r="BL30" s="696"/>
      <c r="BM30" s="696"/>
      <c r="BN30" s="696"/>
      <c r="BO30" s="696"/>
      <c r="BP30" s="696"/>
      <c r="BQ30" s="697"/>
      <c r="BR30" s="673" t="s">
        <v>296</v>
      </c>
      <c r="BS30" s="696"/>
      <c r="BT30" s="696"/>
      <c r="BU30" s="696"/>
      <c r="BV30" s="696"/>
      <c r="BW30" s="696"/>
      <c r="BX30" s="696"/>
      <c r="BY30" s="696"/>
      <c r="BZ30" s="696"/>
      <c r="CA30" s="696"/>
      <c r="CB30" s="697"/>
      <c r="CD30" s="642"/>
      <c r="CE30" s="643"/>
      <c r="CF30" s="618" t="s">
        <v>297</v>
      </c>
      <c r="CG30" s="619"/>
      <c r="CH30" s="619"/>
      <c r="CI30" s="619"/>
      <c r="CJ30" s="619"/>
      <c r="CK30" s="619"/>
      <c r="CL30" s="619"/>
      <c r="CM30" s="619"/>
      <c r="CN30" s="619"/>
      <c r="CO30" s="619"/>
      <c r="CP30" s="619"/>
      <c r="CQ30" s="620"/>
      <c r="CR30" s="621">
        <v>1178112</v>
      </c>
      <c r="CS30" s="622"/>
      <c r="CT30" s="622"/>
      <c r="CU30" s="622"/>
      <c r="CV30" s="622"/>
      <c r="CW30" s="622"/>
      <c r="CX30" s="622"/>
      <c r="CY30" s="623"/>
      <c r="CZ30" s="624">
        <v>12</v>
      </c>
      <c r="DA30" s="636"/>
      <c r="DB30" s="636"/>
      <c r="DC30" s="637"/>
      <c r="DD30" s="627">
        <v>1111134</v>
      </c>
      <c r="DE30" s="622"/>
      <c r="DF30" s="622"/>
      <c r="DG30" s="622"/>
      <c r="DH30" s="622"/>
      <c r="DI30" s="622"/>
      <c r="DJ30" s="622"/>
      <c r="DK30" s="623"/>
      <c r="DL30" s="627">
        <v>1111134</v>
      </c>
      <c r="DM30" s="622"/>
      <c r="DN30" s="622"/>
      <c r="DO30" s="622"/>
      <c r="DP30" s="622"/>
      <c r="DQ30" s="622"/>
      <c r="DR30" s="622"/>
      <c r="DS30" s="622"/>
      <c r="DT30" s="622"/>
      <c r="DU30" s="622"/>
      <c r="DV30" s="623"/>
      <c r="DW30" s="624">
        <v>22.5</v>
      </c>
      <c r="DX30" s="636"/>
      <c r="DY30" s="636"/>
      <c r="DZ30" s="636"/>
      <c r="EA30" s="636"/>
      <c r="EB30" s="636"/>
      <c r="EC30" s="648"/>
    </row>
    <row r="31" spans="2:133" ht="11.25" customHeight="1" x14ac:dyDescent="0.2">
      <c r="B31" s="688" t="s">
        <v>298</v>
      </c>
      <c r="C31" s="689"/>
      <c r="D31" s="689"/>
      <c r="E31" s="689"/>
      <c r="F31" s="689"/>
      <c r="G31" s="689"/>
      <c r="H31" s="689"/>
      <c r="I31" s="689"/>
      <c r="J31" s="689"/>
      <c r="K31" s="689"/>
      <c r="L31" s="689"/>
      <c r="M31" s="689"/>
      <c r="N31" s="689"/>
      <c r="O31" s="689"/>
      <c r="P31" s="689"/>
      <c r="Q31" s="690"/>
      <c r="R31" s="621" t="s">
        <v>124</v>
      </c>
      <c r="S31" s="622"/>
      <c r="T31" s="622"/>
      <c r="U31" s="622"/>
      <c r="V31" s="622"/>
      <c r="W31" s="622"/>
      <c r="X31" s="622"/>
      <c r="Y31" s="623"/>
      <c r="Z31" s="659" t="s">
        <v>124</v>
      </c>
      <c r="AA31" s="659"/>
      <c r="AB31" s="659"/>
      <c r="AC31" s="659"/>
      <c r="AD31" s="660" t="s">
        <v>124</v>
      </c>
      <c r="AE31" s="660"/>
      <c r="AF31" s="660"/>
      <c r="AG31" s="660"/>
      <c r="AH31" s="660"/>
      <c r="AI31" s="660"/>
      <c r="AJ31" s="660"/>
      <c r="AK31" s="660"/>
      <c r="AL31" s="624" t="s">
        <v>124</v>
      </c>
      <c r="AM31" s="625"/>
      <c r="AN31" s="625"/>
      <c r="AO31" s="661"/>
      <c r="AP31" s="691" t="s">
        <v>299</v>
      </c>
      <c r="AQ31" s="692"/>
      <c r="AR31" s="692"/>
      <c r="AS31" s="692"/>
      <c r="AT31" s="693" t="s">
        <v>300</v>
      </c>
      <c r="AU31" s="218"/>
      <c r="AV31" s="218"/>
      <c r="AW31" s="218"/>
      <c r="AX31" s="679" t="s">
        <v>178</v>
      </c>
      <c r="AY31" s="680"/>
      <c r="AZ31" s="680"/>
      <c r="BA31" s="680"/>
      <c r="BB31" s="680"/>
      <c r="BC31" s="680"/>
      <c r="BD31" s="680"/>
      <c r="BE31" s="680"/>
      <c r="BF31" s="681"/>
      <c r="BG31" s="683">
        <v>99.3</v>
      </c>
      <c r="BH31" s="684"/>
      <c r="BI31" s="684"/>
      <c r="BJ31" s="684"/>
      <c r="BK31" s="684"/>
      <c r="BL31" s="684"/>
      <c r="BM31" s="685">
        <v>97.5</v>
      </c>
      <c r="BN31" s="684"/>
      <c r="BO31" s="684"/>
      <c r="BP31" s="684"/>
      <c r="BQ31" s="686"/>
      <c r="BR31" s="683">
        <v>99.2</v>
      </c>
      <c r="BS31" s="684"/>
      <c r="BT31" s="684"/>
      <c r="BU31" s="684"/>
      <c r="BV31" s="684"/>
      <c r="BW31" s="684"/>
      <c r="BX31" s="685">
        <v>96.4</v>
      </c>
      <c r="BY31" s="684"/>
      <c r="BZ31" s="684"/>
      <c r="CA31" s="684"/>
      <c r="CB31" s="686"/>
      <c r="CD31" s="642"/>
      <c r="CE31" s="643"/>
      <c r="CF31" s="618" t="s">
        <v>301</v>
      </c>
      <c r="CG31" s="619"/>
      <c r="CH31" s="619"/>
      <c r="CI31" s="619"/>
      <c r="CJ31" s="619"/>
      <c r="CK31" s="619"/>
      <c r="CL31" s="619"/>
      <c r="CM31" s="619"/>
      <c r="CN31" s="619"/>
      <c r="CO31" s="619"/>
      <c r="CP31" s="619"/>
      <c r="CQ31" s="620"/>
      <c r="CR31" s="621">
        <v>36867</v>
      </c>
      <c r="CS31" s="634"/>
      <c r="CT31" s="634"/>
      <c r="CU31" s="634"/>
      <c r="CV31" s="634"/>
      <c r="CW31" s="634"/>
      <c r="CX31" s="634"/>
      <c r="CY31" s="635"/>
      <c r="CZ31" s="624">
        <v>0.4</v>
      </c>
      <c r="DA31" s="636"/>
      <c r="DB31" s="636"/>
      <c r="DC31" s="637"/>
      <c r="DD31" s="627">
        <v>36867</v>
      </c>
      <c r="DE31" s="634"/>
      <c r="DF31" s="634"/>
      <c r="DG31" s="634"/>
      <c r="DH31" s="634"/>
      <c r="DI31" s="634"/>
      <c r="DJ31" s="634"/>
      <c r="DK31" s="635"/>
      <c r="DL31" s="627">
        <v>36867</v>
      </c>
      <c r="DM31" s="634"/>
      <c r="DN31" s="634"/>
      <c r="DO31" s="634"/>
      <c r="DP31" s="634"/>
      <c r="DQ31" s="634"/>
      <c r="DR31" s="634"/>
      <c r="DS31" s="634"/>
      <c r="DT31" s="634"/>
      <c r="DU31" s="634"/>
      <c r="DV31" s="635"/>
      <c r="DW31" s="624">
        <v>0.7</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624332</v>
      </c>
      <c r="S32" s="622"/>
      <c r="T32" s="622"/>
      <c r="U32" s="622"/>
      <c r="V32" s="622"/>
      <c r="W32" s="622"/>
      <c r="X32" s="622"/>
      <c r="Y32" s="623"/>
      <c r="Z32" s="659">
        <v>6.2</v>
      </c>
      <c r="AA32" s="659"/>
      <c r="AB32" s="659"/>
      <c r="AC32" s="659"/>
      <c r="AD32" s="660" t="s">
        <v>124</v>
      </c>
      <c r="AE32" s="660"/>
      <c r="AF32" s="660"/>
      <c r="AG32" s="660"/>
      <c r="AH32" s="660"/>
      <c r="AI32" s="660"/>
      <c r="AJ32" s="660"/>
      <c r="AK32" s="660"/>
      <c r="AL32" s="624" t="s">
        <v>124</v>
      </c>
      <c r="AM32" s="625"/>
      <c r="AN32" s="625"/>
      <c r="AO32" s="661"/>
      <c r="AP32" s="662"/>
      <c r="AQ32" s="663"/>
      <c r="AR32" s="663"/>
      <c r="AS32" s="663"/>
      <c r="AT32" s="694"/>
      <c r="AU32" s="214" t="s">
        <v>303</v>
      </c>
      <c r="AX32" s="618" t="s">
        <v>304</v>
      </c>
      <c r="AY32" s="619"/>
      <c r="AZ32" s="619"/>
      <c r="BA32" s="619"/>
      <c r="BB32" s="619"/>
      <c r="BC32" s="619"/>
      <c r="BD32" s="619"/>
      <c r="BE32" s="619"/>
      <c r="BF32" s="620"/>
      <c r="BG32" s="687">
        <v>99.3</v>
      </c>
      <c r="BH32" s="634"/>
      <c r="BI32" s="634"/>
      <c r="BJ32" s="634"/>
      <c r="BK32" s="634"/>
      <c r="BL32" s="634"/>
      <c r="BM32" s="625">
        <v>97.6</v>
      </c>
      <c r="BN32" s="634"/>
      <c r="BO32" s="634"/>
      <c r="BP32" s="634"/>
      <c r="BQ32" s="657"/>
      <c r="BR32" s="687">
        <v>99.5</v>
      </c>
      <c r="BS32" s="634"/>
      <c r="BT32" s="634"/>
      <c r="BU32" s="634"/>
      <c r="BV32" s="634"/>
      <c r="BW32" s="634"/>
      <c r="BX32" s="625">
        <v>97.2</v>
      </c>
      <c r="BY32" s="634"/>
      <c r="BZ32" s="634"/>
      <c r="CA32" s="634"/>
      <c r="CB32" s="657"/>
      <c r="CD32" s="644"/>
      <c r="CE32" s="645"/>
      <c r="CF32" s="618" t="s">
        <v>305</v>
      </c>
      <c r="CG32" s="619"/>
      <c r="CH32" s="619"/>
      <c r="CI32" s="619"/>
      <c r="CJ32" s="619"/>
      <c r="CK32" s="619"/>
      <c r="CL32" s="619"/>
      <c r="CM32" s="619"/>
      <c r="CN32" s="619"/>
      <c r="CO32" s="619"/>
      <c r="CP32" s="619"/>
      <c r="CQ32" s="620"/>
      <c r="CR32" s="621">
        <v>1147</v>
      </c>
      <c r="CS32" s="622"/>
      <c r="CT32" s="622"/>
      <c r="CU32" s="622"/>
      <c r="CV32" s="622"/>
      <c r="CW32" s="622"/>
      <c r="CX32" s="622"/>
      <c r="CY32" s="623"/>
      <c r="CZ32" s="624">
        <v>0</v>
      </c>
      <c r="DA32" s="636"/>
      <c r="DB32" s="636"/>
      <c r="DC32" s="637"/>
      <c r="DD32" s="627">
        <v>1147</v>
      </c>
      <c r="DE32" s="622"/>
      <c r="DF32" s="622"/>
      <c r="DG32" s="622"/>
      <c r="DH32" s="622"/>
      <c r="DI32" s="622"/>
      <c r="DJ32" s="622"/>
      <c r="DK32" s="623"/>
      <c r="DL32" s="627">
        <v>1147</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35848</v>
      </c>
      <c r="S33" s="622"/>
      <c r="T33" s="622"/>
      <c r="U33" s="622"/>
      <c r="V33" s="622"/>
      <c r="W33" s="622"/>
      <c r="X33" s="622"/>
      <c r="Y33" s="623"/>
      <c r="Z33" s="659">
        <v>0.4</v>
      </c>
      <c r="AA33" s="659"/>
      <c r="AB33" s="659"/>
      <c r="AC33" s="659"/>
      <c r="AD33" s="660">
        <v>5178</v>
      </c>
      <c r="AE33" s="660"/>
      <c r="AF33" s="660"/>
      <c r="AG33" s="660"/>
      <c r="AH33" s="660"/>
      <c r="AI33" s="660"/>
      <c r="AJ33" s="660"/>
      <c r="AK33" s="660"/>
      <c r="AL33" s="624">
        <v>0.1</v>
      </c>
      <c r="AM33" s="625"/>
      <c r="AN33" s="625"/>
      <c r="AO33" s="661"/>
      <c r="AP33" s="664"/>
      <c r="AQ33" s="665"/>
      <c r="AR33" s="665"/>
      <c r="AS33" s="665"/>
      <c r="AT33" s="695"/>
      <c r="AU33" s="219"/>
      <c r="AV33" s="219"/>
      <c r="AW33" s="219"/>
      <c r="AX33" s="602" t="s">
        <v>307</v>
      </c>
      <c r="AY33" s="603"/>
      <c r="AZ33" s="603"/>
      <c r="BA33" s="603"/>
      <c r="BB33" s="603"/>
      <c r="BC33" s="603"/>
      <c r="BD33" s="603"/>
      <c r="BE33" s="603"/>
      <c r="BF33" s="604"/>
      <c r="BG33" s="682">
        <v>99.3</v>
      </c>
      <c r="BH33" s="606"/>
      <c r="BI33" s="606"/>
      <c r="BJ33" s="606"/>
      <c r="BK33" s="606"/>
      <c r="BL33" s="606"/>
      <c r="BM33" s="652">
        <v>97</v>
      </c>
      <c r="BN33" s="606"/>
      <c r="BO33" s="606"/>
      <c r="BP33" s="606"/>
      <c r="BQ33" s="669"/>
      <c r="BR33" s="682">
        <v>98.9</v>
      </c>
      <c r="BS33" s="606"/>
      <c r="BT33" s="606"/>
      <c r="BU33" s="606"/>
      <c r="BV33" s="606"/>
      <c r="BW33" s="606"/>
      <c r="BX33" s="652">
        <v>94.9</v>
      </c>
      <c r="BY33" s="606"/>
      <c r="BZ33" s="606"/>
      <c r="CA33" s="606"/>
      <c r="CB33" s="669"/>
      <c r="CD33" s="618" t="s">
        <v>308</v>
      </c>
      <c r="CE33" s="619"/>
      <c r="CF33" s="619"/>
      <c r="CG33" s="619"/>
      <c r="CH33" s="619"/>
      <c r="CI33" s="619"/>
      <c r="CJ33" s="619"/>
      <c r="CK33" s="619"/>
      <c r="CL33" s="619"/>
      <c r="CM33" s="619"/>
      <c r="CN33" s="619"/>
      <c r="CO33" s="619"/>
      <c r="CP33" s="619"/>
      <c r="CQ33" s="620"/>
      <c r="CR33" s="621">
        <v>4180085</v>
      </c>
      <c r="CS33" s="634"/>
      <c r="CT33" s="634"/>
      <c r="CU33" s="634"/>
      <c r="CV33" s="634"/>
      <c r="CW33" s="634"/>
      <c r="CX33" s="634"/>
      <c r="CY33" s="635"/>
      <c r="CZ33" s="624">
        <v>42.6</v>
      </c>
      <c r="DA33" s="636"/>
      <c r="DB33" s="636"/>
      <c r="DC33" s="637"/>
      <c r="DD33" s="627">
        <v>3476738</v>
      </c>
      <c r="DE33" s="634"/>
      <c r="DF33" s="634"/>
      <c r="DG33" s="634"/>
      <c r="DH33" s="634"/>
      <c r="DI33" s="634"/>
      <c r="DJ33" s="634"/>
      <c r="DK33" s="635"/>
      <c r="DL33" s="627">
        <v>2296418</v>
      </c>
      <c r="DM33" s="634"/>
      <c r="DN33" s="634"/>
      <c r="DO33" s="634"/>
      <c r="DP33" s="634"/>
      <c r="DQ33" s="634"/>
      <c r="DR33" s="634"/>
      <c r="DS33" s="634"/>
      <c r="DT33" s="634"/>
      <c r="DU33" s="634"/>
      <c r="DV33" s="635"/>
      <c r="DW33" s="624">
        <v>46.6</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100840</v>
      </c>
      <c r="S34" s="622"/>
      <c r="T34" s="622"/>
      <c r="U34" s="622"/>
      <c r="V34" s="622"/>
      <c r="W34" s="622"/>
      <c r="X34" s="622"/>
      <c r="Y34" s="623"/>
      <c r="Z34" s="659">
        <v>1</v>
      </c>
      <c r="AA34" s="659"/>
      <c r="AB34" s="659"/>
      <c r="AC34" s="659"/>
      <c r="AD34" s="660" t="s">
        <v>124</v>
      </c>
      <c r="AE34" s="660"/>
      <c r="AF34" s="660"/>
      <c r="AG34" s="660"/>
      <c r="AH34" s="660"/>
      <c r="AI34" s="660"/>
      <c r="AJ34" s="660"/>
      <c r="AK34" s="660"/>
      <c r="AL34" s="624" t="s">
        <v>124</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310</v>
      </c>
      <c r="CE34" s="619"/>
      <c r="CF34" s="619"/>
      <c r="CG34" s="619"/>
      <c r="CH34" s="619"/>
      <c r="CI34" s="619"/>
      <c r="CJ34" s="619"/>
      <c r="CK34" s="619"/>
      <c r="CL34" s="619"/>
      <c r="CM34" s="619"/>
      <c r="CN34" s="619"/>
      <c r="CO34" s="619"/>
      <c r="CP34" s="619"/>
      <c r="CQ34" s="620"/>
      <c r="CR34" s="621">
        <v>1281971</v>
      </c>
      <c r="CS34" s="622"/>
      <c r="CT34" s="622"/>
      <c r="CU34" s="622"/>
      <c r="CV34" s="622"/>
      <c r="CW34" s="622"/>
      <c r="CX34" s="622"/>
      <c r="CY34" s="623"/>
      <c r="CZ34" s="624">
        <v>13.1</v>
      </c>
      <c r="DA34" s="636"/>
      <c r="DB34" s="636"/>
      <c r="DC34" s="637"/>
      <c r="DD34" s="627">
        <v>1005757</v>
      </c>
      <c r="DE34" s="622"/>
      <c r="DF34" s="622"/>
      <c r="DG34" s="622"/>
      <c r="DH34" s="622"/>
      <c r="DI34" s="622"/>
      <c r="DJ34" s="622"/>
      <c r="DK34" s="623"/>
      <c r="DL34" s="627">
        <v>770644</v>
      </c>
      <c r="DM34" s="622"/>
      <c r="DN34" s="622"/>
      <c r="DO34" s="622"/>
      <c r="DP34" s="622"/>
      <c r="DQ34" s="622"/>
      <c r="DR34" s="622"/>
      <c r="DS34" s="622"/>
      <c r="DT34" s="622"/>
      <c r="DU34" s="622"/>
      <c r="DV34" s="623"/>
      <c r="DW34" s="624">
        <v>15.6</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188379</v>
      </c>
      <c r="S35" s="622"/>
      <c r="T35" s="622"/>
      <c r="U35" s="622"/>
      <c r="V35" s="622"/>
      <c r="W35" s="622"/>
      <c r="X35" s="622"/>
      <c r="Y35" s="623"/>
      <c r="Z35" s="659">
        <v>1.9</v>
      </c>
      <c r="AA35" s="659"/>
      <c r="AB35" s="659"/>
      <c r="AC35" s="659"/>
      <c r="AD35" s="660" t="s">
        <v>124</v>
      </c>
      <c r="AE35" s="660"/>
      <c r="AF35" s="660"/>
      <c r="AG35" s="660"/>
      <c r="AH35" s="660"/>
      <c r="AI35" s="660"/>
      <c r="AJ35" s="660"/>
      <c r="AK35" s="660"/>
      <c r="AL35" s="624" t="s">
        <v>124</v>
      </c>
      <c r="AM35" s="625"/>
      <c r="AN35" s="625"/>
      <c r="AO35" s="661"/>
      <c r="AP35" s="222"/>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149402</v>
      </c>
      <c r="CS35" s="634"/>
      <c r="CT35" s="634"/>
      <c r="CU35" s="634"/>
      <c r="CV35" s="634"/>
      <c r="CW35" s="634"/>
      <c r="CX35" s="634"/>
      <c r="CY35" s="635"/>
      <c r="CZ35" s="624">
        <v>1.5</v>
      </c>
      <c r="DA35" s="636"/>
      <c r="DB35" s="636"/>
      <c r="DC35" s="637"/>
      <c r="DD35" s="627">
        <v>136887</v>
      </c>
      <c r="DE35" s="634"/>
      <c r="DF35" s="634"/>
      <c r="DG35" s="634"/>
      <c r="DH35" s="634"/>
      <c r="DI35" s="634"/>
      <c r="DJ35" s="634"/>
      <c r="DK35" s="635"/>
      <c r="DL35" s="627">
        <v>128152</v>
      </c>
      <c r="DM35" s="634"/>
      <c r="DN35" s="634"/>
      <c r="DO35" s="634"/>
      <c r="DP35" s="634"/>
      <c r="DQ35" s="634"/>
      <c r="DR35" s="634"/>
      <c r="DS35" s="634"/>
      <c r="DT35" s="634"/>
      <c r="DU35" s="634"/>
      <c r="DV35" s="635"/>
      <c r="DW35" s="624">
        <v>2.6</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327145</v>
      </c>
      <c r="S36" s="622"/>
      <c r="T36" s="622"/>
      <c r="U36" s="622"/>
      <c r="V36" s="622"/>
      <c r="W36" s="622"/>
      <c r="X36" s="622"/>
      <c r="Y36" s="623"/>
      <c r="Z36" s="659">
        <v>3.3</v>
      </c>
      <c r="AA36" s="659"/>
      <c r="AB36" s="659"/>
      <c r="AC36" s="659"/>
      <c r="AD36" s="660" t="s">
        <v>124</v>
      </c>
      <c r="AE36" s="660"/>
      <c r="AF36" s="660"/>
      <c r="AG36" s="660"/>
      <c r="AH36" s="660"/>
      <c r="AI36" s="660"/>
      <c r="AJ36" s="660"/>
      <c r="AK36" s="660"/>
      <c r="AL36" s="624" t="s">
        <v>124</v>
      </c>
      <c r="AM36" s="625"/>
      <c r="AN36" s="625"/>
      <c r="AO36" s="661"/>
      <c r="AP36" s="222"/>
      <c r="AQ36" s="670" t="s">
        <v>316</v>
      </c>
      <c r="AR36" s="671"/>
      <c r="AS36" s="671"/>
      <c r="AT36" s="671"/>
      <c r="AU36" s="671"/>
      <c r="AV36" s="671"/>
      <c r="AW36" s="671"/>
      <c r="AX36" s="671"/>
      <c r="AY36" s="672"/>
      <c r="AZ36" s="676">
        <v>960694</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26893</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1382591</v>
      </c>
      <c r="CS36" s="622"/>
      <c r="CT36" s="622"/>
      <c r="CU36" s="622"/>
      <c r="CV36" s="622"/>
      <c r="CW36" s="622"/>
      <c r="CX36" s="622"/>
      <c r="CY36" s="623"/>
      <c r="CZ36" s="624">
        <v>14.1</v>
      </c>
      <c r="DA36" s="636"/>
      <c r="DB36" s="636"/>
      <c r="DC36" s="637"/>
      <c r="DD36" s="627">
        <v>1101668</v>
      </c>
      <c r="DE36" s="622"/>
      <c r="DF36" s="622"/>
      <c r="DG36" s="622"/>
      <c r="DH36" s="622"/>
      <c r="DI36" s="622"/>
      <c r="DJ36" s="622"/>
      <c r="DK36" s="623"/>
      <c r="DL36" s="627">
        <v>875915</v>
      </c>
      <c r="DM36" s="622"/>
      <c r="DN36" s="622"/>
      <c r="DO36" s="622"/>
      <c r="DP36" s="622"/>
      <c r="DQ36" s="622"/>
      <c r="DR36" s="622"/>
      <c r="DS36" s="622"/>
      <c r="DT36" s="622"/>
      <c r="DU36" s="622"/>
      <c r="DV36" s="623"/>
      <c r="DW36" s="624">
        <v>17.8</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93728</v>
      </c>
      <c r="S37" s="622"/>
      <c r="T37" s="622"/>
      <c r="U37" s="622"/>
      <c r="V37" s="622"/>
      <c r="W37" s="622"/>
      <c r="X37" s="622"/>
      <c r="Y37" s="623"/>
      <c r="Z37" s="659">
        <v>0.9</v>
      </c>
      <c r="AA37" s="659"/>
      <c r="AB37" s="659"/>
      <c r="AC37" s="659"/>
      <c r="AD37" s="660">
        <v>212</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181056</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7439</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617930</v>
      </c>
      <c r="CS37" s="634"/>
      <c r="CT37" s="634"/>
      <c r="CU37" s="634"/>
      <c r="CV37" s="634"/>
      <c r="CW37" s="634"/>
      <c r="CX37" s="634"/>
      <c r="CY37" s="635"/>
      <c r="CZ37" s="624">
        <v>6.3</v>
      </c>
      <c r="DA37" s="636"/>
      <c r="DB37" s="636"/>
      <c r="DC37" s="637"/>
      <c r="DD37" s="627">
        <v>617930</v>
      </c>
      <c r="DE37" s="634"/>
      <c r="DF37" s="634"/>
      <c r="DG37" s="634"/>
      <c r="DH37" s="634"/>
      <c r="DI37" s="634"/>
      <c r="DJ37" s="634"/>
      <c r="DK37" s="635"/>
      <c r="DL37" s="627">
        <v>615007</v>
      </c>
      <c r="DM37" s="634"/>
      <c r="DN37" s="634"/>
      <c r="DO37" s="634"/>
      <c r="DP37" s="634"/>
      <c r="DQ37" s="634"/>
      <c r="DR37" s="634"/>
      <c r="DS37" s="634"/>
      <c r="DT37" s="634"/>
      <c r="DU37" s="634"/>
      <c r="DV37" s="635"/>
      <c r="DW37" s="624">
        <v>12.5</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1853800</v>
      </c>
      <c r="S38" s="622"/>
      <c r="T38" s="622"/>
      <c r="U38" s="622"/>
      <c r="V38" s="622"/>
      <c r="W38" s="622"/>
      <c r="X38" s="622"/>
      <c r="Y38" s="623"/>
      <c r="Z38" s="659">
        <v>18.399999999999999</v>
      </c>
      <c r="AA38" s="659"/>
      <c r="AB38" s="659"/>
      <c r="AC38" s="659"/>
      <c r="AD38" s="660" t="s">
        <v>124</v>
      </c>
      <c r="AE38" s="660"/>
      <c r="AF38" s="660"/>
      <c r="AG38" s="660"/>
      <c r="AH38" s="660"/>
      <c r="AI38" s="660"/>
      <c r="AJ38" s="660"/>
      <c r="AK38" s="660"/>
      <c r="AL38" s="624" t="s">
        <v>124</v>
      </c>
      <c r="AM38" s="625"/>
      <c r="AN38" s="625"/>
      <c r="AO38" s="661"/>
      <c r="AQ38" s="654" t="s">
        <v>324</v>
      </c>
      <c r="AR38" s="655"/>
      <c r="AS38" s="655"/>
      <c r="AT38" s="655"/>
      <c r="AU38" s="655"/>
      <c r="AV38" s="655"/>
      <c r="AW38" s="655"/>
      <c r="AX38" s="655"/>
      <c r="AY38" s="656"/>
      <c r="AZ38" s="621">
        <v>50151</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1737</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729487</v>
      </c>
      <c r="CS38" s="622"/>
      <c r="CT38" s="622"/>
      <c r="CU38" s="622"/>
      <c r="CV38" s="622"/>
      <c r="CW38" s="622"/>
      <c r="CX38" s="622"/>
      <c r="CY38" s="623"/>
      <c r="CZ38" s="624">
        <v>7.4</v>
      </c>
      <c r="DA38" s="636"/>
      <c r="DB38" s="636"/>
      <c r="DC38" s="637"/>
      <c r="DD38" s="627">
        <v>597151</v>
      </c>
      <c r="DE38" s="622"/>
      <c r="DF38" s="622"/>
      <c r="DG38" s="622"/>
      <c r="DH38" s="622"/>
      <c r="DI38" s="622"/>
      <c r="DJ38" s="622"/>
      <c r="DK38" s="623"/>
      <c r="DL38" s="627">
        <v>521707</v>
      </c>
      <c r="DM38" s="622"/>
      <c r="DN38" s="622"/>
      <c r="DO38" s="622"/>
      <c r="DP38" s="622"/>
      <c r="DQ38" s="622"/>
      <c r="DR38" s="622"/>
      <c r="DS38" s="622"/>
      <c r="DT38" s="622"/>
      <c r="DU38" s="622"/>
      <c r="DV38" s="623"/>
      <c r="DW38" s="624">
        <v>10.6</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124</v>
      </c>
      <c r="S39" s="622"/>
      <c r="T39" s="622"/>
      <c r="U39" s="622"/>
      <c r="V39" s="622"/>
      <c r="W39" s="622"/>
      <c r="X39" s="622"/>
      <c r="Y39" s="623"/>
      <c r="Z39" s="659" t="s">
        <v>124</v>
      </c>
      <c r="AA39" s="659"/>
      <c r="AB39" s="659"/>
      <c r="AC39" s="659"/>
      <c r="AD39" s="660" t="s">
        <v>124</v>
      </c>
      <c r="AE39" s="660"/>
      <c r="AF39" s="660"/>
      <c r="AG39" s="660"/>
      <c r="AH39" s="660"/>
      <c r="AI39" s="660"/>
      <c r="AJ39" s="660"/>
      <c r="AK39" s="660"/>
      <c r="AL39" s="624" t="s">
        <v>124</v>
      </c>
      <c r="AM39" s="625"/>
      <c r="AN39" s="625"/>
      <c r="AO39" s="661"/>
      <c r="AQ39" s="654" t="s">
        <v>328</v>
      </c>
      <c r="AR39" s="655"/>
      <c r="AS39" s="655"/>
      <c r="AT39" s="655"/>
      <c r="AU39" s="655"/>
      <c r="AV39" s="655"/>
      <c r="AW39" s="655"/>
      <c r="AX39" s="655"/>
      <c r="AY39" s="656"/>
      <c r="AZ39" s="621">
        <v>48691</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2649</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633062</v>
      </c>
      <c r="CS39" s="634"/>
      <c r="CT39" s="634"/>
      <c r="CU39" s="634"/>
      <c r="CV39" s="634"/>
      <c r="CW39" s="634"/>
      <c r="CX39" s="634"/>
      <c r="CY39" s="635"/>
      <c r="CZ39" s="624">
        <v>6.4</v>
      </c>
      <c r="DA39" s="636"/>
      <c r="DB39" s="636"/>
      <c r="DC39" s="637"/>
      <c r="DD39" s="627">
        <v>631703</v>
      </c>
      <c r="DE39" s="634"/>
      <c r="DF39" s="634"/>
      <c r="DG39" s="634"/>
      <c r="DH39" s="634"/>
      <c r="DI39" s="634"/>
      <c r="DJ39" s="634"/>
      <c r="DK39" s="635"/>
      <c r="DL39" s="627" t="s">
        <v>124</v>
      </c>
      <c r="DM39" s="634"/>
      <c r="DN39" s="634"/>
      <c r="DO39" s="634"/>
      <c r="DP39" s="634"/>
      <c r="DQ39" s="634"/>
      <c r="DR39" s="634"/>
      <c r="DS39" s="634"/>
      <c r="DT39" s="634"/>
      <c r="DU39" s="634"/>
      <c r="DV39" s="635"/>
      <c r="DW39" s="624" t="s">
        <v>124</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v>19000</v>
      </c>
      <c r="S40" s="622"/>
      <c r="T40" s="622"/>
      <c r="U40" s="622"/>
      <c r="V40" s="622"/>
      <c r="W40" s="622"/>
      <c r="X40" s="622"/>
      <c r="Y40" s="623"/>
      <c r="Z40" s="659">
        <v>0.2</v>
      </c>
      <c r="AA40" s="659"/>
      <c r="AB40" s="659"/>
      <c r="AC40" s="659"/>
      <c r="AD40" s="660" t="s">
        <v>124</v>
      </c>
      <c r="AE40" s="660"/>
      <c r="AF40" s="660"/>
      <c r="AG40" s="660"/>
      <c r="AH40" s="660"/>
      <c r="AI40" s="660"/>
      <c r="AJ40" s="660"/>
      <c r="AK40" s="660"/>
      <c r="AL40" s="624" t="s">
        <v>124</v>
      </c>
      <c r="AM40" s="625"/>
      <c r="AN40" s="625"/>
      <c r="AO40" s="661"/>
      <c r="AQ40" s="654" t="s">
        <v>332</v>
      </c>
      <c r="AR40" s="655"/>
      <c r="AS40" s="655"/>
      <c r="AT40" s="655"/>
      <c r="AU40" s="655"/>
      <c r="AV40" s="655"/>
      <c r="AW40" s="655"/>
      <c r="AX40" s="655"/>
      <c r="AY40" s="656"/>
      <c r="AZ40" s="621" t="s">
        <v>124</v>
      </c>
      <c r="BA40" s="622"/>
      <c r="BB40" s="622"/>
      <c r="BC40" s="622"/>
      <c r="BD40" s="634"/>
      <c r="BE40" s="634"/>
      <c r="BF40" s="657"/>
      <c r="BG40" s="662" t="s">
        <v>333</v>
      </c>
      <c r="BH40" s="663"/>
      <c r="BI40" s="663"/>
      <c r="BJ40" s="663"/>
      <c r="BK40" s="663"/>
      <c r="BL40" s="223"/>
      <c r="BM40" s="619" t="s">
        <v>334</v>
      </c>
      <c r="BN40" s="619"/>
      <c r="BO40" s="619"/>
      <c r="BP40" s="619"/>
      <c r="BQ40" s="619"/>
      <c r="BR40" s="619"/>
      <c r="BS40" s="619"/>
      <c r="BT40" s="619"/>
      <c r="BU40" s="620"/>
      <c r="BV40" s="621">
        <v>91</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3572</v>
      </c>
      <c r="CS40" s="622"/>
      <c r="CT40" s="622"/>
      <c r="CU40" s="622"/>
      <c r="CV40" s="622"/>
      <c r="CW40" s="622"/>
      <c r="CX40" s="622"/>
      <c r="CY40" s="623"/>
      <c r="CZ40" s="624">
        <v>0</v>
      </c>
      <c r="DA40" s="636"/>
      <c r="DB40" s="636"/>
      <c r="DC40" s="637"/>
      <c r="DD40" s="627">
        <v>3572</v>
      </c>
      <c r="DE40" s="622"/>
      <c r="DF40" s="622"/>
      <c r="DG40" s="622"/>
      <c r="DH40" s="622"/>
      <c r="DI40" s="622"/>
      <c r="DJ40" s="622"/>
      <c r="DK40" s="623"/>
      <c r="DL40" s="627" t="s">
        <v>124</v>
      </c>
      <c r="DM40" s="622"/>
      <c r="DN40" s="622"/>
      <c r="DO40" s="622"/>
      <c r="DP40" s="622"/>
      <c r="DQ40" s="622"/>
      <c r="DR40" s="622"/>
      <c r="DS40" s="622"/>
      <c r="DT40" s="622"/>
      <c r="DU40" s="622"/>
      <c r="DV40" s="623"/>
      <c r="DW40" s="624" t="s">
        <v>124</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10063308</v>
      </c>
      <c r="S41" s="646"/>
      <c r="T41" s="646"/>
      <c r="U41" s="646"/>
      <c r="V41" s="646"/>
      <c r="W41" s="646"/>
      <c r="X41" s="646"/>
      <c r="Y41" s="649"/>
      <c r="Z41" s="650">
        <v>100</v>
      </c>
      <c r="AA41" s="650"/>
      <c r="AB41" s="650"/>
      <c r="AC41" s="650"/>
      <c r="AD41" s="651">
        <v>4911144</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167627</v>
      </c>
      <c r="BA41" s="622"/>
      <c r="BB41" s="622"/>
      <c r="BC41" s="622"/>
      <c r="BD41" s="634"/>
      <c r="BE41" s="634"/>
      <c r="BF41" s="657"/>
      <c r="BG41" s="662"/>
      <c r="BH41" s="663"/>
      <c r="BI41" s="663"/>
      <c r="BJ41" s="663"/>
      <c r="BK41" s="663"/>
      <c r="BL41" s="223"/>
      <c r="BM41" s="619" t="s">
        <v>338</v>
      </c>
      <c r="BN41" s="619"/>
      <c r="BO41" s="619"/>
      <c r="BP41" s="619"/>
      <c r="BQ41" s="619"/>
      <c r="BR41" s="619"/>
      <c r="BS41" s="619"/>
      <c r="BT41" s="619"/>
      <c r="BU41" s="620"/>
      <c r="BV41" s="621" t="s">
        <v>124</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124</v>
      </c>
      <c r="CS41" s="634"/>
      <c r="CT41" s="634"/>
      <c r="CU41" s="634"/>
      <c r="CV41" s="634"/>
      <c r="CW41" s="634"/>
      <c r="CX41" s="634"/>
      <c r="CY41" s="635"/>
      <c r="CZ41" s="624" t="s">
        <v>124</v>
      </c>
      <c r="DA41" s="636"/>
      <c r="DB41" s="636"/>
      <c r="DC41" s="637"/>
      <c r="DD41" s="627" t="s">
        <v>124</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340</v>
      </c>
      <c r="AR42" s="667"/>
      <c r="AS42" s="667"/>
      <c r="AT42" s="667"/>
      <c r="AU42" s="667"/>
      <c r="AV42" s="667"/>
      <c r="AW42" s="667"/>
      <c r="AX42" s="667"/>
      <c r="AY42" s="668"/>
      <c r="AZ42" s="605">
        <v>513169</v>
      </c>
      <c r="BA42" s="646"/>
      <c r="BB42" s="646"/>
      <c r="BC42" s="646"/>
      <c r="BD42" s="606"/>
      <c r="BE42" s="606"/>
      <c r="BF42" s="669"/>
      <c r="BG42" s="664"/>
      <c r="BH42" s="665"/>
      <c r="BI42" s="665"/>
      <c r="BJ42" s="665"/>
      <c r="BK42" s="665"/>
      <c r="BL42" s="224"/>
      <c r="BM42" s="603" t="s">
        <v>341</v>
      </c>
      <c r="BN42" s="603"/>
      <c r="BO42" s="603"/>
      <c r="BP42" s="603"/>
      <c r="BQ42" s="603"/>
      <c r="BR42" s="603"/>
      <c r="BS42" s="603"/>
      <c r="BT42" s="603"/>
      <c r="BU42" s="604"/>
      <c r="BV42" s="605">
        <v>358</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2276666</v>
      </c>
      <c r="CS42" s="634"/>
      <c r="CT42" s="634"/>
      <c r="CU42" s="634"/>
      <c r="CV42" s="634"/>
      <c r="CW42" s="634"/>
      <c r="CX42" s="634"/>
      <c r="CY42" s="635"/>
      <c r="CZ42" s="624">
        <v>23.2</v>
      </c>
      <c r="DA42" s="636"/>
      <c r="DB42" s="636"/>
      <c r="DC42" s="637"/>
      <c r="DD42" s="627">
        <v>103331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343</v>
      </c>
      <c r="CD43" s="618" t="s">
        <v>344</v>
      </c>
      <c r="CE43" s="619"/>
      <c r="CF43" s="619"/>
      <c r="CG43" s="619"/>
      <c r="CH43" s="619"/>
      <c r="CI43" s="619"/>
      <c r="CJ43" s="619"/>
      <c r="CK43" s="619"/>
      <c r="CL43" s="619"/>
      <c r="CM43" s="619"/>
      <c r="CN43" s="619"/>
      <c r="CO43" s="619"/>
      <c r="CP43" s="619"/>
      <c r="CQ43" s="620"/>
      <c r="CR43" s="621">
        <v>20634</v>
      </c>
      <c r="CS43" s="634"/>
      <c r="CT43" s="634"/>
      <c r="CU43" s="634"/>
      <c r="CV43" s="634"/>
      <c r="CW43" s="634"/>
      <c r="CX43" s="634"/>
      <c r="CY43" s="635"/>
      <c r="CZ43" s="624">
        <v>0.2</v>
      </c>
      <c r="DA43" s="636"/>
      <c r="DB43" s="636"/>
      <c r="DC43" s="637"/>
      <c r="DD43" s="627">
        <v>20634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1855069</v>
      </c>
      <c r="CS44" s="622"/>
      <c r="CT44" s="622"/>
      <c r="CU44" s="622"/>
      <c r="CV44" s="622"/>
      <c r="CW44" s="622"/>
      <c r="CX44" s="622"/>
      <c r="CY44" s="623"/>
      <c r="CZ44" s="624">
        <v>18.899999999999999</v>
      </c>
      <c r="DA44" s="625"/>
      <c r="DB44" s="625"/>
      <c r="DC44" s="626"/>
      <c r="DD44" s="627">
        <v>93553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174452</v>
      </c>
      <c r="CS45" s="634"/>
      <c r="CT45" s="634"/>
      <c r="CU45" s="634"/>
      <c r="CV45" s="634"/>
      <c r="CW45" s="634"/>
      <c r="CX45" s="634"/>
      <c r="CY45" s="635"/>
      <c r="CZ45" s="624">
        <v>1.8</v>
      </c>
      <c r="DA45" s="636"/>
      <c r="DB45" s="636"/>
      <c r="DC45" s="637"/>
      <c r="DD45" s="627">
        <v>11205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349</v>
      </c>
      <c r="CG46" s="619"/>
      <c r="CH46" s="619"/>
      <c r="CI46" s="619"/>
      <c r="CJ46" s="619"/>
      <c r="CK46" s="619"/>
      <c r="CL46" s="619"/>
      <c r="CM46" s="619"/>
      <c r="CN46" s="619"/>
      <c r="CO46" s="619"/>
      <c r="CP46" s="619"/>
      <c r="CQ46" s="620"/>
      <c r="CR46" s="621">
        <v>1404550</v>
      </c>
      <c r="CS46" s="622"/>
      <c r="CT46" s="622"/>
      <c r="CU46" s="622"/>
      <c r="CV46" s="622"/>
      <c r="CW46" s="622"/>
      <c r="CX46" s="622"/>
      <c r="CY46" s="623"/>
      <c r="CZ46" s="624">
        <v>14.3</v>
      </c>
      <c r="DA46" s="625"/>
      <c r="DB46" s="625"/>
      <c r="DC46" s="626"/>
      <c r="DD46" s="627">
        <v>79581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350</v>
      </c>
      <c r="CG47" s="619"/>
      <c r="CH47" s="619"/>
      <c r="CI47" s="619"/>
      <c r="CJ47" s="619"/>
      <c r="CK47" s="619"/>
      <c r="CL47" s="619"/>
      <c r="CM47" s="619"/>
      <c r="CN47" s="619"/>
      <c r="CO47" s="619"/>
      <c r="CP47" s="619"/>
      <c r="CQ47" s="620"/>
      <c r="CR47" s="621">
        <v>421597</v>
      </c>
      <c r="CS47" s="634"/>
      <c r="CT47" s="634"/>
      <c r="CU47" s="634"/>
      <c r="CV47" s="634"/>
      <c r="CW47" s="634"/>
      <c r="CX47" s="634"/>
      <c r="CY47" s="635"/>
      <c r="CZ47" s="624">
        <v>4.3</v>
      </c>
      <c r="DA47" s="636"/>
      <c r="DB47" s="636"/>
      <c r="DC47" s="637"/>
      <c r="DD47" s="627">
        <v>9778</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351</v>
      </c>
      <c r="CG48" s="619"/>
      <c r="CH48" s="619"/>
      <c r="CI48" s="619"/>
      <c r="CJ48" s="619"/>
      <c r="CK48" s="619"/>
      <c r="CL48" s="619"/>
      <c r="CM48" s="619"/>
      <c r="CN48" s="619"/>
      <c r="CO48" s="619"/>
      <c r="CP48" s="619"/>
      <c r="CQ48" s="620"/>
      <c r="CR48" s="621" t="s">
        <v>124</v>
      </c>
      <c r="CS48" s="622"/>
      <c r="CT48" s="622"/>
      <c r="CU48" s="622"/>
      <c r="CV48" s="622"/>
      <c r="CW48" s="622"/>
      <c r="CX48" s="622"/>
      <c r="CY48" s="623"/>
      <c r="CZ48" s="624" t="s">
        <v>124</v>
      </c>
      <c r="DA48" s="625"/>
      <c r="DB48" s="625"/>
      <c r="DC48" s="626"/>
      <c r="DD48" s="627" t="s">
        <v>124</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352</v>
      </c>
      <c r="CE49" s="603"/>
      <c r="CF49" s="603"/>
      <c r="CG49" s="603"/>
      <c r="CH49" s="603"/>
      <c r="CI49" s="603"/>
      <c r="CJ49" s="603"/>
      <c r="CK49" s="603"/>
      <c r="CL49" s="603"/>
      <c r="CM49" s="603"/>
      <c r="CN49" s="603"/>
      <c r="CO49" s="603"/>
      <c r="CP49" s="603"/>
      <c r="CQ49" s="604"/>
      <c r="CR49" s="605">
        <v>9819688</v>
      </c>
      <c r="CS49" s="606"/>
      <c r="CT49" s="606"/>
      <c r="CU49" s="606"/>
      <c r="CV49" s="606"/>
      <c r="CW49" s="606"/>
      <c r="CX49" s="606"/>
      <c r="CY49" s="607"/>
      <c r="CZ49" s="608">
        <v>100</v>
      </c>
      <c r="DA49" s="609"/>
      <c r="DB49" s="609"/>
      <c r="DC49" s="610"/>
      <c r="DD49" s="611">
        <v>6116643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mV41hyYIj4p8+mOovdwKW64QD9uJFLQ1mFksLf6XZKd87IoU9kkWD3h4GfzA/Zx0mi3sySHfNOtI0XXE0KYkLg==" saltValue="+qSf5YtWGnPgDKoebvzld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EA135"/>
  <sheetViews>
    <sheetView zoomScale="60" zoomScaleNormal="60" zoomScaleSheetLayoutView="70" workbookViewId="0">
      <selection activeCell="B9" sqref="B9:P9"/>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354</v>
      </c>
      <c r="DK2" s="1092"/>
      <c r="DL2" s="1092"/>
      <c r="DM2" s="1092"/>
      <c r="DN2" s="1092"/>
      <c r="DO2" s="1093"/>
      <c r="DP2" s="228"/>
      <c r="DQ2" s="1091" t="s">
        <v>355</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32"/>
      <c r="BA5" s="232"/>
      <c r="BB5" s="232"/>
      <c r="BC5" s="232"/>
      <c r="BD5" s="232"/>
      <c r="BE5" s="233"/>
      <c r="BF5" s="233"/>
      <c r="BG5" s="233"/>
      <c r="BH5" s="233"/>
      <c r="BI5" s="233"/>
      <c r="BJ5" s="233"/>
      <c r="BK5" s="233"/>
      <c r="BL5" s="233"/>
      <c r="BM5" s="233"/>
      <c r="BN5" s="233"/>
      <c r="BO5" s="233"/>
      <c r="BP5" s="233"/>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375</v>
      </c>
      <c r="C7" s="1048"/>
      <c r="D7" s="1048"/>
      <c r="E7" s="1048"/>
      <c r="F7" s="1048"/>
      <c r="G7" s="1048"/>
      <c r="H7" s="1048"/>
      <c r="I7" s="1048"/>
      <c r="J7" s="1048"/>
      <c r="K7" s="1048"/>
      <c r="L7" s="1048"/>
      <c r="M7" s="1048"/>
      <c r="N7" s="1048"/>
      <c r="O7" s="1048"/>
      <c r="P7" s="1049"/>
      <c r="Q7" s="1102">
        <v>10063</v>
      </c>
      <c r="R7" s="1103"/>
      <c r="S7" s="1103"/>
      <c r="T7" s="1103"/>
      <c r="U7" s="1103"/>
      <c r="V7" s="1103">
        <v>9820</v>
      </c>
      <c r="W7" s="1103"/>
      <c r="X7" s="1103"/>
      <c r="Y7" s="1103"/>
      <c r="Z7" s="1103"/>
      <c r="AA7" s="1103">
        <v>243</v>
      </c>
      <c r="AB7" s="1103"/>
      <c r="AC7" s="1103"/>
      <c r="AD7" s="1103"/>
      <c r="AE7" s="1104"/>
      <c r="AF7" s="1105">
        <v>242</v>
      </c>
      <c r="AG7" s="1106"/>
      <c r="AH7" s="1106"/>
      <c r="AI7" s="1106"/>
      <c r="AJ7" s="1107"/>
      <c r="AK7" s="1108">
        <v>163</v>
      </c>
      <c r="AL7" s="1109"/>
      <c r="AM7" s="1109"/>
      <c r="AN7" s="1109"/>
      <c r="AO7" s="1109"/>
      <c r="AP7" s="1109">
        <v>14605</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x14ac:dyDescent="0.2">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377</v>
      </c>
      <c r="B23" s="937" t="s">
        <v>378</v>
      </c>
      <c r="C23" s="938"/>
      <c r="D23" s="938"/>
      <c r="E23" s="938"/>
      <c r="F23" s="938"/>
      <c r="G23" s="938"/>
      <c r="H23" s="938"/>
      <c r="I23" s="938"/>
      <c r="J23" s="938"/>
      <c r="K23" s="938"/>
      <c r="L23" s="938"/>
      <c r="M23" s="938"/>
      <c r="N23" s="938"/>
      <c r="O23" s="938"/>
      <c r="P23" s="948"/>
      <c r="Q23" s="1067">
        <f>Q7</f>
        <v>10063</v>
      </c>
      <c r="R23" s="1061"/>
      <c r="S23" s="1061"/>
      <c r="T23" s="1061"/>
      <c r="U23" s="1061"/>
      <c r="V23" s="1061">
        <f t="shared" ref="V23" si="0">V7</f>
        <v>9820</v>
      </c>
      <c r="W23" s="1061"/>
      <c r="X23" s="1061"/>
      <c r="Y23" s="1061"/>
      <c r="Z23" s="1061"/>
      <c r="AA23" s="1061">
        <f t="shared" ref="AA23" si="1">AA7</f>
        <v>243</v>
      </c>
      <c r="AB23" s="1061"/>
      <c r="AC23" s="1061"/>
      <c r="AD23" s="1061"/>
      <c r="AE23" s="1068"/>
      <c r="AF23" s="1069">
        <f>AF7</f>
        <v>242</v>
      </c>
      <c r="AG23" s="1061"/>
      <c r="AH23" s="1061"/>
      <c r="AI23" s="1061"/>
      <c r="AJ23" s="1070"/>
      <c r="AK23" s="1071"/>
      <c r="AL23" s="1072"/>
      <c r="AM23" s="1072"/>
      <c r="AN23" s="1072"/>
      <c r="AO23" s="1072"/>
      <c r="AP23" s="1061">
        <f>AP7</f>
        <v>14605</v>
      </c>
      <c r="AQ23" s="1061"/>
      <c r="AR23" s="1061"/>
      <c r="AS23" s="1061"/>
      <c r="AT23" s="1061"/>
      <c r="AU23" s="1062"/>
      <c r="AV23" s="1062"/>
      <c r="AW23" s="1062"/>
      <c r="AX23" s="1062"/>
      <c r="AY23" s="1063"/>
      <c r="AZ23" s="1064" t="s">
        <v>124</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389</v>
      </c>
      <c r="C28" s="1048"/>
      <c r="D28" s="1048"/>
      <c r="E28" s="1048"/>
      <c r="F28" s="1048"/>
      <c r="G28" s="1048"/>
      <c r="H28" s="1048"/>
      <c r="I28" s="1048"/>
      <c r="J28" s="1048"/>
      <c r="K28" s="1048"/>
      <c r="L28" s="1048"/>
      <c r="M28" s="1048"/>
      <c r="N28" s="1048"/>
      <c r="O28" s="1048"/>
      <c r="P28" s="1049"/>
      <c r="Q28" s="1050">
        <v>1417</v>
      </c>
      <c r="R28" s="1051"/>
      <c r="S28" s="1051"/>
      <c r="T28" s="1051"/>
      <c r="U28" s="1051"/>
      <c r="V28" s="1051">
        <v>1390</v>
      </c>
      <c r="W28" s="1051"/>
      <c r="X28" s="1051"/>
      <c r="Y28" s="1051"/>
      <c r="Z28" s="1051"/>
      <c r="AA28" s="1051">
        <v>27</v>
      </c>
      <c r="AB28" s="1051"/>
      <c r="AC28" s="1051"/>
      <c r="AD28" s="1051"/>
      <c r="AE28" s="1052"/>
      <c r="AF28" s="1053">
        <v>27</v>
      </c>
      <c r="AG28" s="1051"/>
      <c r="AH28" s="1051"/>
      <c r="AI28" s="1051"/>
      <c r="AJ28" s="1054"/>
      <c r="AK28" s="1042">
        <v>121</v>
      </c>
      <c r="AL28" s="1043"/>
      <c r="AM28" s="1043"/>
      <c r="AN28" s="1043"/>
      <c r="AO28" s="1043"/>
      <c r="AP28" s="1043" t="s">
        <v>488</v>
      </c>
      <c r="AQ28" s="1043"/>
      <c r="AR28" s="1043"/>
      <c r="AS28" s="1043"/>
      <c r="AT28" s="1043"/>
      <c r="AU28" s="1043" t="s">
        <v>488</v>
      </c>
      <c r="AV28" s="1043"/>
      <c r="AW28" s="1043"/>
      <c r="AX28" s="1043"/>
      <c r="AY28" s="1043"/>
      <c r="AZ28" s="1044" t="s">
        <v>488</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390</v>
      </c>
      <c r="C29" s="1031"/>
      <c r="D29" s="1031"/>
      <c r="E29" s="1031"/>
      <c r="F29" s="1031"/>
      <c r="G29" s="1031"/>
      <c r="H29" s="1031"/>
      <c r="I29" s="1031"/>
      <c r="J29" s="1031"/>
      <c r="K29" s="1031"/>
      <c r="L29" s="1031"/>
      <c r="M29" s="1031"/>
      <c r="N29" s="1031"/>
      <c r="O29" s="1031"/>
      <c r="P29" s="1032"/>
      <c r="Q29" s="1038">
        <v>143</v>
      </c>
      <c r="R29" s="1039"/>
      <c r="S29" s="1039"/>
      <c r="T29" s="1039"/>
      <c r="U29" s="1039"/>
      <c r="V29" s="1039">
        <v>143</v>
      </c>
      <c r="W29" s="1039"/>
      <c r="X29" s="1039"/>
      <c r="Y29" s="1039"/>
      <c r="Z29" s="1039"/>
      <c r="AA29" s="1039">
        <v>0</v>
      </c>
      <c r="AB29" s="1039"/>
      <c r="AC29" s="1039"/>
      <c r="AD29" s="1039"/>
      <c r="AE29" s="1040"/>
      <c r="AF29" s="1035">
        <v>0</v>
      </c>
      <c r="AG29" s="1036"/>
      <c r="AH29" s="1036"/>
      <c r="AI29" s="1036"/>
      <c r="AJ29" s="1037"/>
      <c r="AK29" s="980">
        <v>61</v>
      </c>
      <c r="AL29" s="971"/>
      <c r="AM29" s="971"/>
      <c r="AN29" s="971"/>
      <c r="AO29" s="971"/>
      <c r="AP29" s="971">
        <v>76</v>
      </c>
      <c r="AQ29" s="971"/>
      <c r="AR29" s="971"/>
      <c r="AS29" s="971"/>
      <c r="AT29" s="971"/>
      <c r="AU29" s="971">
        <v>18</v>
      </c>
      <c r="AV29" s="971"/>
      <c r="AW29" s="971"/>
      <c r="AX29" s="971"/>
      <c r="AY29" s="971"/>
      <c r="AZ29" s="1041" t="s">
        <v>488</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391</v>
      </c>
      <c r="C30" s="1031"/>
      <c r="D30" s="1031"/>
      <c r="E30" s="1031"/>
      <c r="F30" s="1031"/>
      <c r="G30" s="1031"/>
      <c r="H30" s="1031"/>
      <c r="I30" s="1031"/>
      <c r="J30" s="1031"/>
      <c r="K30" s="1031"/>
      <c r="L30" s="1031"/>
      <c r="M30" s="1031"/>
      <c r="N30" s="1031"/>
      <c r="O30" s="1031"/>
      <c r="P30" s="1032"/>
      <c r="Q30" s="1038">
        <v>1910</v>
      </c>
      <c r="R30" s="1039"/>
      <c r="S30" s="1039"/>
      <c r="T30" s="1039"/>
      <c r="U30" s="1039"/>
      <c r="V30" s="1039">
        <v>1843</v>
      </c>
      <c r="W30" s="1039"/>
      <c r="X30" s="1039"/>
      <c r="Y30" s="1039"/>
      <c r="Z30" s="1039"/>
      <c r="AA30" s="1039">
        <v>67</v>
      </c>
      <c r="AB30" s="1039"/>
      <c r="AC30" s="1039"/>
      <c r="AD30" s="1039"/>
      <c r="AE30" s="1040"/>
      <c r="AF30" s="1035">
        <v>67</v>
      </c>
      <c r="AG30" s="1036"/>
      <c r="AH30" s="1036"/>
      <c r="AI30" s="1036"/>
      <c r="AJ30" s="1037"/>
      <c r="AK30" s="980">
        <v>313</v>
      </c>
      <c r="AL30" s="971"/>
      <c r="AM30" s="971"/>
      <c r="AN30" s="971"/>
      <c r="AO30" s="971"/>
      <c r="AP30" s="971" t="s">
        <v>488</v>
      </c>
      <c r="AQ30" s="971"/>
      <c r="AR30" s="971"/>
      <c r="AS30" s="971"/>
      <c r="AT30" s="971"/>
      <c r="AU30" s="971" t="s">
        <v>488</v>
      </c>
      <c r="AV30" s="971"/>
      <c r="AW30" s="971"/>
      <c r="AX30" s="971"/>
      <c r="AY30" s="971"/>
      <c r="AZ30" s="1041" t="s">
        <v>488</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392</v>
      </c>
      <c r="C31" s="1031"/>
      <c r="D31" s="1031"/>
      <c r="E31" s="1031"/>
      <c r="F31" s="1031"/>
      <c r="G31" s="1031"/>
      <c r="H31" s="1031"/>
      <c r="I31" s="1031"/>
      <c r="J31" s="1031"/>
      <c r="K31" s="1031"/>
      <c r="L31" s="1031"/>
      <c r="M31" s="1031"/>
      <c r="N31" s="1031"/>
      <c r="O31" s="1031"/>
      <c r="P31" s="1032"/>
      <c r="Q31" s="1038">
        <v>158</v>
      </c>
      <c r="R31" s="1039"/>
      <c r="S31" s="1039"/>
      <c r="T31" s="1039"/>
      <c r="U31" s="1039"/>
      <c r="V31" s="1039">
        <v>155</v>
      </c>
      <c r="W31" s="1039"/>
      <c r="X31" s="1039"/>
      <c r="Y31" s="1039"/>
      <c r="Z31" s="1039"/>
      <c r="AA31" s="1039">
        <v>3</v>
      </c>
      <c r="AB31" s="1039"/>
      <c r="AC31" s="1039"/>
      <c r="AD31" s="1039"/>
      <c r="AE31" s="1040"/>
      <c r="AF31" s="1035">
        <v>3</v>
      </c>
      <c r="AG31" s="1036"/>
      <c r="AH31" s="1036"/>
      <c r="AI31" s="1036"/>
      <c r="AJ31" s="1037"/>
      <c r="AK31" s="980">
        <v>62</v>
      </c>
      <c r="AL31" s="971"/>
      <c r="AM31" s="971"/>
      <c r="AN31" s="971"/>
      <c r="AO31" s="971"/>
      <c r="AP31" s="971" t="s">
        <v>488</v>
      </c>
      <c r="AQ31" s="971"/>
      <c r="AR31" s="971"/>
      <c r="AS31" s="971"/>
      <c r="AT31" s="971"/>
      <c r="AU31" s="971" t="s">
        <v>488</v>
      </c>
      <c r="AV31" s="971"/>
      <c r="AW31" s="971"/>
      <c r="AX31" s="971"/>
      <c r="AY31" s="971"/>
      <c r="AZ31" s="1041" t="s">
        <v>488</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393</v>
      </c>
      <c r="C32" s="1031"/>
      <c r="D32" s="1031"/>
      <c r="E32" s="1031"/>
      <c r="F32" s="1031"/>
      <c r="G32" s="1031"/>
      <c r="H32" s="1031"/>
      <c r="I32" s="1031"/>
      <c r="J32" s="1031"/>
      <c r="K32" s="1031"/>
      <c r="L32" s="1031"/>
      <c r="M32" s="1031"/>
      <c r="N32" s="1031"/>
      <c r="O32" s="1031"/>
      <c r="P32" s="1032"/>
      <c r="Q32" s="1038">
        <v>310</v>
      </c>
      <c r="R32" s="1039"/>
      <c r="S32" s="1039"/>
      <c r="T32" s="1039"/>
      <c r="U32" s="1039"/>
      <c r="V32" s="1039">
        <v>266</v>
      </c>
      <c r="W32" s="1039"/>
      <c r="X32" s="1039"/>
      <c r="Y32" s="1039"/>
      <c r="Z32" s="1039"/>
      <c r="AA32" s="1039">
        <v>44</v>
      </c>
      <c r="AB32" s="1039"/>
      <c r="AC32" s="1039"/>
      <c r="AD32" s="1039"/>
      <c r="AE32" s="1040"/>
      <c r="AF32" s="1035">
        <v>146</v>
      </c>
      <c r="AG32" s="1036"/>
      <c r="AH32" s="1036"/>
      <c r="AI32" s="1036"/>
      <c r="AJ32" s="1037"/>
      <c r="AK32" s="980">
        <v>19</v>
      </c>
      <c r="AL32" s="971"/>
      <c r="AM32" s="971"/>
      <c r="AN32" s="971"/>
      <c r="AO32" s="971"/>
      <c r="AP32" s="971">
        <v>1025</v>
      </c>
      <c r="AQ32" s="971"/>
      <c r="AR32" s="971"/>
      <c r="AS32" s="971"/>
      <c r="AT32" s="971"/>
      <c r="AU32" s="971">
        <v>119</v>
      </c>
      <c r="AV32" s="971"/>
      <c r="AW32" s="971"/>
      <c r="AX32" s="971"/>
      <c r="AY32" s="971"/>
      <c r="AZ32" s="1041" t="s">
        <v>488</v>
      </c>
      <c r="BA32" s="1041"/>
      <c r="BB32" s="1041"/>
      <c r="BC32" s="1041"/>
      <c r="BD32" s="1041"/>
      <c r="BE32" s="972" t="s">
        <v>558</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t="s">
        <v>394</v>
      </c>
      <c r="C33" s="1031"/>
      <c r="D33" s="1031"/>
      <c r="E33" s="1031"/>
      <c r="F33" s="1031"/>
      <c r="G33" s="1031"/>
      <c r="H33" s="1031"/>
      <c r="I33" s="1031"/>
      <c r="J33" s="1031"/>
      <c r="K33" s="1031"/>
      <c r="L33" s="1031"/>
      <c r="M33" s="1031"/>
      <c r="N33" s="1031"/>
      <c r="O33" s="1031"/>
      <c r="P33" s="1032"/>
      <c r="Q33" s="1038">
        <v>44</v>
      </c>
      <c r="R33" s="1039"/>
      <c r="S33" s="1039"/>
      <c r="T33" s="1039"/>
      <c r="U33" s="1039"/>
      <c r="V33" s="1039">
        <v>44</v>
      </c>
      <c r="W33" s="1039"/>
      <c r="X33" s="1039"/>
      <c r="Y33" s="1039"/>
      <c r="Z33" s="1039"/>
      <c r="AA33" s="1039">
        <v>0</v>
      </c>
      <c r="AB33" s="1039"/>
      <c r="AC33" s="1039"/>
      <c r="AD33" s="1039"/>
      <c r="AE33" s="1040"/>
      <c r="AF33" s="1035">
        <v>-1</v>
      </c>
      <c r="AG33" s="1036"/>
      <c r="AH33" s="1036"/>
      <c r="AI33" s="1036"/>
      <c r="AJ33" s="1037"/>
      <c r="AK33" s="980">
        <v>31</v>
      </c>
      <c r="AL33" s="971"/>
      <c r="AM33" s="971"/>
      <c r="AN33" s="971"/>
      <c r="AO33" s="971"/>
      <c r="AP33" s="971">
        <v>74</v>
      </c>
      <c r="AQ33" s="971"/>
      <c r="AR33" s="971"/>
      <c r="AS33" s="971"/>
      <c r="AT33" s="971"/>
      <c r="AU33" s="971">
        <v>74</v>
      </c>
      <c r="AV33" s="971"/>
      <c r="AW33" s="971"/>
      <c r="AX33" s="971"/>
      <c r="AY33" s="971"/>
      <c r="AZ33" s="1041" t="s">
        <v>488</v>
      </c>
      <c r="BA33" s="1041"/>
      <c r="BB33" s="1041"/>
      <c r="BC33" s="1041"/>
      <c r="BD33" s="1041"/>
      <c r="BE33" s="972" t="s">
        <v>559</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t="s">
        <v>395</v>
      </c>
      <c r="C34" s="1031"/>
      <c r="D34" s="1031"/>
      <c r="E34" s="1031"/>
      <c r="F34" s="1031"/>
      <c r="G34" s="1031"/>
      <c r="H34" s="1031"/>
      <c r="I34" s="1031"/>
      <c r="J34" s="1031"/>
      <c r="K34" s="1031"/>
      <c r="L34" s="1031"/>
      <c r="M34" s="1031"/>
      <c r="N34" s="1031"/>
      <c r="O34" s="1031"/>
      <c r="P34" s="1032"/>
      <c r="Q34" s="1038">
        <v>28</v>
      </c>
      <c r="R34" s="1039"/>
      <c r="S34" s="1039"/>
      <c r="T34" s="1039"/>
      <c r="U34" s="1039"/>
      <c r="V34" s="1039">
        <v>28</v>
      </c>
      <c r="W34" s="1039"/>
      <c r="X34" s="1039"/>
      <c r="Y34" s="1039"/>
      <c r="Z34" s="1039"/>
      <c r="AA34" s="1039">
        <v>0</v>
      </c>
      <c r="AB34" s="1039"/>
      <c r="AC34" s="1039"/>
      <c r="AD34" s="1039"/>
      <c r="AE34" s="1040"/>
      <c r="AF34" s="1035">
        <v>-1</v>
      </c>
      <c r="AG34" s="1036"/>
      <c r="AH34" s="1036"/>
      <c r="AI34" s="1036"/>
      <c r="AJ34" s="1037"/>
      <c r="AK34" s="980">
        <v>18</v>
      </c>
      <c r="AL34" s="971"/>
      <c r="AM34" s="971"/>
      <c r="AN34" s="971"/>
      <c r="AO34" s="971"/>
      <c r="AP34" s="971">
        <v>70</v>
      </c>
      <c r="AQ34" s="971"/>
      <c r="AR34" s="971"/>
      <c r="AS34" s="971"/>
      <c r="AT34" s="971"/>
      <c r="AU34" s="971">
        <v>70</v>
      </c>
      <c r="AV34" s="971"/>
      <c r="AW34" s="971"/>
      <c r="AX34" s="971"/>
      <c r="AY34" s="971"/>
      <c r="AZ34" s="1041" t="s">
        <v>488</v>
      </c>
      <c r="BA34" s="1041"/>
      <c r="BB34" s="1041"/>
      <c r="BC34" s="1041"/>
      <c r="BD34" s="1041"/>
      <c r="BE34" s="972" t="s">
        <v>559</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377</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f>AF28+AF29+AF30+AF31+AF32+AF33+AF34</f>
        <v>241</v>
      </c>
      <c r="AG63" s="959"/>
      <c r="AH63" s="959"/>
      <c r="AI63" s="959"/>
      <c r="AJ63" s="1022"/>
      <c r="AK63" s="1023"/>
      <c r="AL63" s="963"/>
      <c r="AM63" s="963"/>
      <c r="AN63" s="963"/>
      <c r="AO63" s="963"/>
      <c r="AP63" s="959">
        <f>AP29+AP32+AP33+AP34</f>
        <v>1245</v>
      </c>
      <c r="AQ63" s="959"/>
      <c r="AR63" s="959"/>
      <c r="AS63" s="959"/>
      <c r="AT63" s="959"/>
      <c r="AU63" s="959">
        <f>AU29+AU32+AU33+AU34</f>
        <v>281</v>
      </c>
      <c r="AV63" s="959"/>
      <c r="AW63" s="959"/>
      <c r="AX63" s="959"/>
      <c r="AY63" s="959"/>
      <c r="AZ63" s="1017"/>
      <c r="BA63" s="1017"/>
      <c r="BB63" s="1017"/>
      <c r="BC63" s="1017"/>
      <c r="BD63" s="1017"/>
      <c r="BE63" s="960"/>
      <c r="BF63" s="960"/>
      <c r="BG63" s="960"/>
      <c r="BH63" s="960"/>
      <c r="BI63" s="961"/>
      <c r="BJ63" s="1018" t="s">
        <v>124</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399</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400</v>
      </c>
      <c r="AV66" s="1002"/>
      <c r="AW66" s="1002"/>
      <c r="AX66" s="1002"/>
      <c r="AY66" s="1003"/>
      <c r="AZ66" s="1001" t="s">
        <v>365</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548</v>
      </c>
      <c r="C68" s="986"/>
      <c r="D68" s="986"/>
      <c r="E68" s="986"/>
      <c r="F68" s="986"/>
      <c r="G68" s="986"/>
      <c r="H68" s="986"/>
      <c r="I68" s="986"/>
      <c r="J68" s="986"/>
      <c r="K68" s="986"/>
      <c r="L68" s="986"/>
      <c r="M68" s="986"/>
      <c r="N68" s="986"/>
      <c r="O68" s="986"/>
      <c r="P68" s="987"/>
      <c r="Q68" s="988">
        <v>5908</v>
      </c>
      <c r="R68" s="982"/>
      <c r="S68" s="982"/>
      <c r="T68" s="982"/>
      <c r="U68" s="982"/>
      <c r="V68" s="982">
        <v>3386</v>
      </c>
      <c r="W68" s="982"/>
      <c r="X68" s="982"/>
      <c r="Y68" s="982"/>
      <c r="Z68" s="982"/>
      <c r="AA68" s="982">
        <f>Q68-V68</f>
        <v>2522</v>
      </c>
      <c r="AB68" s="982"/>
      <c r="AC68" s="982"/>
      <c r="AD68" s="982"/>
      <c r="AE68" s="982"/>
      <c r="AF68" s="982">
        <v>2522</v>
      </c>
      <c r="AG68" s="982"/>
      <c r="AH68" s="982"/>
      <c r="AI68" s="982"/>
      <c r="AJ68" s="982"/>
      <c r="AK68" s="982" t="s">
        <v>488</v>
      </c>
      <c r="AL68" s="982"/>
      <c r="AM68" s="982"/>
      <c r="AN68" s="982"/>
      <c r="AO68" s="982"/>
      <c r="AP68" s="982" t="s">
        <v>488</v>
      </c>
      <c r="AQ68" s="982"/>
      <c r="AR68" s="982"/>
      <c r="AS68" s="982"/>
      <c r="AT68" s="982"/>
      <c r="AU68" s="982" t="s">
        <v>488</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549</v>
      </c>
      <c r="C69" s="975"/>
      <c r="D69" s="975"/>
      <c r="E69" s="975"/>
      <c r="F69" s="975"/>
      <c r="G69" s="975"/>
      <c r="H69" s="975"/>
      <c r="I69" s="975"/>
      <c r="J69" s="975"/>
      <c r="K69" s="975"/>
      <c r="L69" s="975"/>
      <c r="M69" s="975"/>
      <c r="N69" s="975"/>
      <c r="O69" s="975"/>
      <c r="P69" s="976"/>
      <c r="Q69" s="977">
        <v>127</v>
      </c>
      <c r="R69" s="971"/>
      <c r="S69" s="971"/>
      <c r="T69" s="971"/>
      <c r="U69" s="971"/>
      <c r="V69" s="971">
        <v>122</v>
      </c>
      <c r="W69" s="971"/>
      <c r="X69" s="971"/>
      <c r="Y69" s="971"/>
      <c r="Z69" s="971"/>
      <c r="AA69" s="971">
        <f t="shared" ref="AA69:AA77" si="2">Q69-V69</f>
        <v>5</v>
      </c>
      <c r="AB69" s="971"/>
      <c r="AC69" s="971"/>
      <c r="AD69" s="971"/>
      <c r="AE69" s="971"/>
      <c r="AF69" s="971">
        <v>5</v>
      </c>
      <c r="AG69" s="971"/>
      <c r="AH69" s="971"/>
      <c r="AI69" s="971"/>
      <c r="AJ69" s="971"/>
      <c r="AK69" s="971">
        <v>10</v>
      </c>
      <c r="AL69" s="971"/>
      <c r="AM69" s="971"/>
      <c r="AN69" s="971"/>
      <c r="AO69" s="971"/>
      <c r="AP69" s="971" t="s">
        <v>488</v>
      </c>
      <c r="AQ69" s="971"/>
      <c r="AR69" s="971"/>
      <c r="AS69" s="971"/>
      <c r="AT69" s="971"/>
      <c r="AU69" s="971" t="s">
        <v>488</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550</v>
      </c>
      <c r="C70" s="975"/>
      <c r="D70" s="975"/>
      <c r="E70" s="975"/>
      <c r="F70" s="975"/>
      <c r="G70" s="975"/>
      <c r="H70" s="975"/>
      <c r="I70" s="975"/>
      <c r="J70" s="975"/>
      <c r="K70" s="975"/>
      <c r="L70" s="975"/>
      <c r="M70" s="975"/>
      <c r="N70" s="975"/>
      <c r="O70" s="975"/>
      <c r="P70" s="976"/>
      <c r="Q70" s="977">
        <v>617</v>
      </c>
      <c r="R70" s="971"/>
      <c r="S70" s="971"/>
      <c r="T70" s="971"/>
      <c r="U70" s="971"/>
      <c r="V70" s="971">
        <v>567</v>
      </c>
      <c r="W70" s="971"/>
      <c r="X70" s="971"/>
      <c r="Y70" s="971"/>
      <c r="Z70" s="971"/>
      <c r="AA70" s="971">
        <f t="shared" si="2"/>
        <v>50</v>
      </c>
      <c r="AB70" s="971"/>
      <c r="AC70" s="971"/>
      <c r="AD70" s="971"/>
      <c r="AE70" s="971"/>
      <c r="AF70" s="971">
        <v>50</v>
      </c>
      <c r="AG70" s="971"/>
      <c r="AH70" s="971"/>
      <c r="AI70" s="971"/>
      <c r="AJ70" s="971"/>
      <c r="AK70" s="971">
        <v>39</v>
      </c>
      <c r="AL70" s="971"/>
      <c r="AM70" s="971"/>
      <c r="AN70" s="971"/>
      <c r="AO70" s="971"/>
      <c r="AP70" s="971" t="s">
        <v>488</v>
      </c>
      <c r="AQ70" s="971"/>
      <c r="AR70" s="971"/>
      <c r="AS70" s="971"/>
      <c r="AT70" s="971"/>
      <c r="AU70" s="971" t="s">
        <v>488</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551</v>
      </c>
      <c r="C71" s="975"/>
      <c r="D71" s="975"/>
      <c r="E71" s="975"/>
      <c r="F71" s="975"/>
      <c r="G71" s="975"/>
      <c r="H71" s="975"/>
      <c r="I71" s="975"/>
      <c r="J71" s="975"/>
      <c r="K71" s="975"/>
      <c r="L71" s="975"/>
      <c r="M71" s="975"/>
      <c r="N71" s="975"/>
      <c r="O71" s="975"/>
      <c r="P71" s="976"/>
      <c r="Q71" s="977">
        <v>177493</v>
      </c>
      <c r="R71" s="971"/>
      <c r="S71" s="971"/>
      <c r="T71" s="971"/>
      <c r="U71" s="971"/>
      <c r="V71" s="971">
        <v>175048</v>
      </c>
      <c r="W71" s="971"/>
      <c r="X71" s="971"/>
      <c r="Y71" s="971"/>
      <c r="Z71" s="971"/>
      <c r="AA71" s="971">
        <f t="shared" si="2"/>
        <v>2445</v>
      </c>
      <c r="AB71" s="971"/>
      <c r="AC71" s="971"/>
      <c r="AD71" s="971"/>
      <c r="AE71" s="971"/>
      <c r="AF71" s="971">
        <v>2445</v>
      </c>
      <c r="AG71" s="971"/>
      <c r="AH71" s="971"/>
      <c r="AI71" s="971"/>
      <c r="AJ71" s="971"/>
      <c r="AK71" s="971">
        <v>6094</v>
      </c>
      <c r="AL71" s="971"/>
      <c r="AM71" s="971"/>
      <c r="AN71" s="971"/>
      <c r="AO71" s="971"/>
      <c r="AP71" s="971" t="s">
        <v>488</v>
      </c>
      <c r="AQ71" s="971"/>
      <c r="AR71" s="971"/>
      <c r="AS71" s="971"/>
      <c r="AT71" s="971"/>
      <c r="AU71" s="971" t="s">
        <v>488</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552</v>
      </c>
      <c r="C72" s="975"/>
      <c r="D72" s="975"/>
      <c r="E72" s="975"/>
      <c r="F72" s="975"/>
      <c r="G72" s="975"/>
      <c r="H72" s="975"/>
      <c r="I72" s="975"/>
      <c r="J72" s="975"/>
      <c r="K72" s="975"/>
      <c r="L72" s="975"/>
      <c r="M72" s="975"/>
      <c r="N72" s="975"/>
      <c r="O72" s="975"/>
      <c r="P72" s="976"/>
      <c r="Q72" s="977">
        <v>895</v>
      </c>
      <c r="R72" s="971"/>
      <c r="S72" s="971"/>
      <c r="T72" s="971"/>
      <c r="U72" s="971"/>
      <c r="V72" s="971">
        <v>875</v>
      </c>
      <c r="W72" s="971"/>
      <c r="X72" s="971"/>
      <c r="Y72" s="971"/>
      <c r="Z72" s="971"/>
      <c r="AA72" s="971">
        <f t="shared" si="2"/>
        <v>20</v>
      </c>
      <c r="AB72" s="971"/>
      <c r="AC72" s="971"/>
      <c r="AD72" s="971"/>
      <c r="AE72" s="971"/>
      <c r="AF72" s="971">
        <v>20</v>
      </c>
      <c r="AG72" s="971"/>
      <c r="AH72" s="971"/>
      <c r="AI72" s="971"/>
      <c r="AJ72" s="971"/>
      <c r="AK72" s="971">
        <v>60</v>
      </c>
      <c r="AL72" s="971"/>
      <c r="AM72" s="971"/>
      <c r="AN72" s="971"/>
      <c r="AO72" s="971"/>
      <c r="AP72" s="971" t="s">
        <v>488</v>
      </c>
      <c r="AQ72" s="971"/>
      <c r="AR72" s="971"/>
      <c r="AS72" s="971"/>
      <c r="AT72" s="971"/>
      <c r="AU72" s="971" t="s">
        <v>488</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553</v>
      </c>
      <c r="C73" s="975"/>
      <c r="D73" s="975"/>
      <c r="E73" s="975"/>
      <c r="F73" s="975"/>
      <c r="G73" s="975"/>
      <c r="H73" s="975"/>
      <c r="I73" s="975"/>
      <c r="J73" s="975"/>
      <c r="K73" s="975"/>
      <c r="L73" s="975"/>
      <c r="M73" s="975"/>
      <c r="N73" s="975"/>
      <c r="O73" s="975"/>
      <c r="P73" s="976"/>
      <c r="Q73" s="977">
        <v>2426</v>
      </c>
      <c r="R73" s="971"/>
      <c r="S73" s="971"/>
      <c r="T73" s="971"/>
      <c r="U73" s="971"/>
      <c r="V73" s="971">
        <v>2345</v>
      </c>
      <c r="W73" s="971"/>
      <c r="X73" s="971"/>
      <c r="Y73" s="971"/>
      <c r="Z73" s="971"/>
      <c r="AA73" s="971">
        <f t="shared" si="2"/>
        <v>81</v>
      </c>
      <c r="AB73" s="971"/>
      <c r="AC73" s="971"/>
      <c r="AD73" s="971"/>
      <c r="AE73" s="971"/>
      <c r="AF73" s="971">
        <v>81</v>
      </c>
      <c r="AG73" s="971"/>
      <c r="AH73" s="971"/>
      <c r="AI73" s="971"/>
      <c r="AJ73" s="971"/>
      <c r="AK73" s="971" t="s">
        <v>488</v>
      </c>
      <c r="AL73" s="971"/>
      <c r="AM73" s="971"/>
      <c r="AN73" s="971"/>
      <c r="AO73" s="971"/>
      <c r="AP73" s="971">
        <v>6</v>
      </c>
      <c r="AQ73" s="971"/>
      <c r="AR73" s="971"/>
      <c r="AS73" s="971"/>
      <c r="AT73" s="971"/>
      <c r="AU73" s="971">
        <v>1</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554</v>
      </c>
      <c r="C74" s="975"/>
      <c r="D74" s="975"/>
      <c r="E74" s="975"/>
      <c r="F74" s="975"/>
      <c r="G74" s="975"/>
      <c r="H74" s="975"/>
      <c r="I74" s="975"/>
      <c r="J74" s="975"/>
      <c r="K74" s="975"/>
      <c r="L74" s="975"/>
      <c r="M74" s="975"/>
      <c r="N74" s="975"/>
      <c r="O74" s="975"/>
      <c r="P74" s="976"/>
      <c r="Q74" s="977">
        <v>15763</v>
      </c>
      <c r="R74" s="971"/>
      <c r="S74" s="971"/>
      <c r="T74" s="971"/>
      <c r="U74" s="971"/>
      <c r="V74" s="971">
        <v>16076</v>
      </c>
      <c r="W74" s="971"/>
      <c r="X74" s="971"/>
      <c r="Y74" s="971"/>
      <c r="Z74" s="971"/>
      <c r="AA74" s="971">
        <f t="shared" si="2"/>
        <v>-313</v>
      </c>
      <c r="AB74" s="971"/>
      <c r="AC74" s="971"/>
      <c r="AD74" s="971"/>
      <c r="AE74" s="971"/>
      <c r="AF74" s="971">
        <v>5467</v>
      </c>
      <c r="AG74" s="971"/>
      <c r="AH74" s="971"/>
      <c r="AI74" s="971"/>
      <c r="AJ74" s="971"/>
      <c r="AK74" s="971" t="s">
        <v>488</v>
      </c>
      <c r="AL74" s="971"/>
      <c r="AM74" s="971"/>
      <c r="AN74" s="971"/>
      <c r="AO74" s="971"/>
      <c r="AP74" s="971">
        <v>4949</v>
      </c>
      <c r="AQ74" s="971"/>
      <c r="AR74" s="971"/>
      <c r="AS74" s="971"/>
      <c r="AT74" s="971"/>
      <c r="AU74" s="971">
        <v>95</v>
      </c>
      <c r="AV74" s="971"/>
      <c r="AW74" s="971"/>
      <c r="AX74" s="971"/>
      <c r="AY74" s="971"/>
      <c r="AZ74" s="972" t="s">
        <v>558</v>
      </c>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t="s">
        <v>555</v>
      </c>
      <c r="C75" s="975"/>
      <c r="D75" s="975"/>
      <c r="E75" s="975"/>
      <c r="F75" s="975"/>
      <c r="G75" s="975"/>
      <c r="H75" s="975"/>
      <c r="I75" s="975"/>
      <c r="J75" s="975"/>
      <c r="K75" s="975"/>
      <c r="L75" s="975"/>
      <c r="M75" s="975"/>
      <c r="N75" s="975"/>
      <c r="O75" s="975"/>
      <c r="P75" s="976"/>
      <c r="Q75" s="978">
        <v>115</v>
      </c>
      <c r="R75" s="979"/>
      <c r="S75" s="979"/>
      <c r="T75" s="979"/>
      <c r="U75" s="980"/>
      <c r="V75" s="981">
        <v>110</v>
      </c>
      <c r="W75" s="979"/>
      <c r="X75" s="979"/>
      <c r="Y75" s="979"/>
      <c r="Z75" s="980"/>
      <c r="AA75" s="981">
        <f t="shared" si="2"/>
        <v>5</v>
      </c>
      <c r="AB75" s="979"/>
      <c r="AC75" s="979"/>
      <c r="AD75" s="979"/>
      <c r="AE75" s="980"/>
      <c r="AF75" s="981">
        <v>5</v>
      </c>
      <c r="AG75" s="979"/>
      <c r="AH75" s="979"/>
      <c r="AI75" s="979"/>
      <c r="AJ75" s="980"/>
      <c r="AK75" s="981">
        <v>4</v>
      </c>
      <c r="AL75" s="979"/>
      <c r="AM75" s="979"/>
      <c r="AN75" s="979"/>
      <c r="AO75" s="980"/>
      <c r="AP75" s="981" t="s">
        <v>488</v>
      </c>
      <c r="AQ75" s="979"/>
      <c r="AR75" s="979"/>
      <c r="AS75" s="979"/>
      <c r="AT75" s="980"/>
      <c r="AU75" s="981" t="s">
        <v>488</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t="s">
        <v>556</v>
      </c>
      <c r="C76" s="975"/>
      <c r="D76" s="975"/>
      <c r="E76" s="975"/>
      <c r="F76" s="975"/>
      <c r="G76" s="975"/>
      <c r="H76" s="975"/>
      <c r="I76" s="975"/>
      <c r="J76" s="975"/>
      <c r="K76" s="975"/>
      <c r="L76" s="975"/>
      <c r="M76" s="975"/>
      <c r="N76" s="975"/>
      <c r="O76" s="975"/>
      <c r="P76" s="976"/>
      <c r="Q76" s="978">
        <v>258</v>
      </c>
      <c r="R76" s="979"/>
      <c r="S76" s="979"/>
      <c r="T76" s="979"/>
      <c r="U76" s="980"/>
      <c r="V76" s="981">
        <v>248</v>
      </c>
      <c r="W76" s="979"/>
      <c r="X76" s="979"/>
      <c r="Y76" s="979"/>
      <c r="Z76" s="980"/>
      <c r="AA76" s="981">
        <f t="shared" si="2"/>
        <v>10</v>
      </c>
      <c r="AB76" s="979"/>
      <c r="AC76" s="979"/>
      <c r="AD76" s="979"/>
      <c r="AE76" s="980"/>
      <c r="AF76" s="981">
        <v>10</v>
      </c>
      <c r="AG76" s="979"/>
      <c r="AH76" s="979"/>
      <c r="AI76" s="979"/>
      <c r="AJ76" s="980"/>
      <c r="AK76" s="981">
        <v>15</v>
      </c>
      <c r="AL76" s="979"/>
      <c r="AM76" s="979"/>
      <c r="AN76" s="979"/>
      <c r="AO76" s="980"/>
      <c r="AP76" s="981" t="s">
        <v>488</v>
      </c>
      <c r="AQ76" s="979"/>
      <c r="AR76" s="979"/>
      <c r="AS76" s="979"/>
      <c r="AT76" s="980"/>
      <c r="AU76" s="981" t="s">
        <v>488</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t="s">
        <v>557</v>
      </c>
      <c r="C77" s="975"/>
      <c r="D77" s="975"/>
      <c r="E77" s="975"/>
      <c r="F77" s="975"/>
      <c r="G77" s="975"/>
      <c r="H77" s="975"/>
      <c r="I77" s="975"/>
      <c r="J77" s="975"/>
      <c r="K77" s="975"/>
      <c r="L77" s="975"/>
      <c r="M77" s="975"/>
      <c r="N77" s="975"/>
      <c r="O77" s="975"/>
      <c r="P77" s="976"/>
      <c r="Q77" s="978">
        <v>1046</v>
      </c>
      <c r="R77" s="979"/>
      <c r="S77" s="979"/>
      <c r="T77" s="979"/>
      <c r="U77" s="980"/>
      <c r="V77" s="981">
        <v>984</v>
      </c>
      <c r="W77" s="979"/>
      <c r="X77" s="979"/>
      <c r="Y77" s="979"/>
      <c r="Z77" s="980"/>
      <c r="AA77" s="981">
        <f t="shared" si="2"/>
        <v>62</v>
      </c>
      <c r="AB77" s="979"/>
      <c r="AC77" s="979"/>
      <c r="AD77" s="979"/>
      <c r="AE77" s="980"/>
      <c r="AF77" s="981">
        <v>62</v>
      </c>
      <c r="AG77" s="979"/>
      <c r="AH77" s="979"/>
      <c r="AI77" s="979"/>
      <c r="AJ77" s="980"/>
      <c r="AK77" s="981" t="s">
        <v>488</v>
      </c>
      <c r="AL77" s="979"/>
      <c r="AM77" s="979"/>
      <c r="AN77" s="979"/>
      <c r="AO77" s="980"/>
      <c r="AP77" s="981">
        <v>56</v>
      </c>
      <c r="AQ77" s="979"/>
      <c r="AR77" s="979"/>
      <c r="AS77" s="979"/>
      <c r="AT77" s="980"/>
      <c r="AU77" s="981">
        <v>0</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377</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AF68+AF69+AF70+AF71+AF72+AF73+AF74+AF75+AF76+AF77</f>
        <v>10667</v>
      </c>
      <c r="AG88" s="959"/>
      <c r="AH88" s="959"/>
      <c r="AI88" s="959"/>
      <c r="AJ88" s="959"/>
      <c r="AK88" s="963"/>
      <c r="AL88" s="963"/>
      <c r="AM88" s="963"/>
      <c r="AN88" s="963"/>
      <c r="AO88" s="963"/>
      <c r="AP88" s="959">
        <f>AP73+AP74+AP77</f>
        <v>5011</v>
      </c>
      <c r="AQ88" s="959"/>
      <c r="AR88" s="959"/>
      <c r="AS88" s="959"/>
      <c r="AT88" s="959"/>
      <c r="AU88" s="959">
        <f>AU73+AU74+AU77</f>
        <v>96</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295</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295</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295</v>
      </c>
      <c r="DR109" s="896"/>
      <c r="DS109" s="896"/>
      <c r="DT109" s="896"/>
      <c r="DU109" s="897"/>
      <c r="DV109" s="898" t="s">
        <v>412</v>
      </c>
      <c r="DW109" s="896"/>
      <c r="DX109" s="896"/>
      <c r="DY109" s="896"/>
      <c r="DZ109" s="929"/>
    </row>
    <row r="110" spans="1:131" s="230" customFormat="1" ht="26.25" customHeight="1" x14ac:dyDescent="0.2">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1216619</v>
      </c>
      <c r="AB110" s="889"/>
      <c r="AC110" s="889"/>
      <c r="AD110" s="889"/>
      <c r="AE110" s="890"/>
      <c r="AF110" s="891">
        <v>1222431</v>
      </c>
      <c r="AG110" s="889"/>
      <c r="AH110" s="889"/>
      <c r="AI110" s="889"/>
      <c r="AJ110" s="890"/>
      <c r="AK110" s="891">
        <v>1214979</v>
      </c>
      <c r="AL110" s="889"/>
      <c r="AM110" s="889"/>
      <c r="AN110" s="889"/>
      <c r="AO110" s="890"/>
      <c r="AP110" s="892">
        <v>29.9</v>
      </c>
      <c r="AQ110" s="893"/>
      <c r="AR110" s="893"/>
      <c r="AS110" s="893"/>
      <c r="AT110" s="894"/>
      <c r="AU110" s="930" t="s">
        <v>71</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13619295</v>
      </c>
      <c r="BR110" s="842"/>
      <c r="BS110" s="842"/>
      <c r="BT110" s="842"/>
      <c r="BU110" s="842"/>
      <c r="BV110" s="842">
        <v>13929768</v>
      </c>
      <c r="BW110" s="842"/>
      <c r="BX110" s="842"/>
      <c r="BY110" s="842"/>
      <c r="BZ110" s="842"/>
      <c r="CA110" s="842">
        <v>14605456</v>
      </c>
      <c r="CB110" s="842"/>
      <c r="CC110" s="842"/>
      <c r="CD110" s="842"/>
      <c r="CE110" s="842"/>
      <c r="CF110" s="866">
        <v>359.5</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124</v>
      </c>
      <c r="DH110" s="842"/>
      <c r="DI110" s="842"/>
      <c r="DJ110" s="842"/>
      <c r="DK110" s="842"/>
      <c r="DL110" s="842" t="s">
        <v>124</v>
      </c>
      <c r="DM110" s="842"/>
      <c r="DN110" s="842"/>
      <c r="DO110" s="842"/>
      <c r="DP110" s="842"/>
      <c r="DQ110" s="842" t="s">
        <v>124</v>
      </c>
      <c r="DR110" s="842"/>
      <c r="DS110" s="842"/>
      <c r="DT110" s="842"/>
      <c r="DU110" s="842"/>
      <c r="DV110" s="843" t="s">
        <v>124</v>
      </c>
      <c r="DW110" s="843"/>
      <c r="DX110" s="843"/>
      <c r="DY110" s="843"/>
      <c r="DZ110" s="844"/>
    </row>
    <row r="111" spans="1:131" s="230" customFormat="1" ht="26.25" customHeight="1" x14ac:dyDescent="0.2">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124</v>
      </c>
      <c r="AB111" s="919"/>
      <c r="AC111" s="919"/>
      <c r="AD111" s="919"/>
      <c r="AE111" s="920"/>
      <c r="AF111" s="921" t="s">
        <v>124</v>
      </c>
      <c r="AG111" s="919"/>
      <c r="AH111" s="919"/>
      <c r="AI111" s="919"/>
      <c r="AJ111" s="920"/>
      <c r="AK111" s="921" t="s">
        <v>124</v>
      </c>
      <c r="AL111" s="919"/>
      <c r="AM111" s="919"/>
      <c r="AN111" s="919"/>
      <c r="AO111" s="920"/>
      <c r="AP111" s="922" t="s">
        <v>124</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124</v>
      </c>
      <c r="BR111" s="817"/>
      <c r="BS111" s="817"/>
      <c r="BT111" s="817"/>
      <c r="BU111" s="817"/>
      <c r="BV111" s="817" t="s">
        <v>124</v>
      </c>
      <c r="BW111" s="817"/>
      <c r="BX111" s="817"/>
      <c r="BY111" s="817"/>
      <c r="BZ111" s="817"/>
      <c r="CA111" s="817" t="s">
        <v>124</v>
      </c>
      <c r="CB111" s="817"/>
      <c r="CC111" s="817"/>
      <c r="CD111" s="817"/>
      <c r="CE111" s="817"/>
      <c r="CF111" s="875" t="s">
        <v>124</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124</v>
      </c>
      <c r="DH111" s="817"/>
      <c r="DI111" s="817"/>
      <c r="DJ111" s="817"/>
      <c r="DK111" s="817"/>
      <c r="DL111" s="817" t="s">
        <v>124</v>
      </c>
      <c r="DM111" s="817"/>
      <c r="DN111" s="817"/>
      <c r="DO111" s="817"/>
      <c r="DP111" s="817"/>
      <c r="DQ111" s="817" t="s">
        <v>124</v>
      </c>
      <c r="DR111" s="817"/>
      <c r="DS111" s="817"/>
      <c r="DT111" s="817"/>
      <c r="DU111" s="817"/>
      <c r="DV111" s="794" t="s">
        <v>124</v>
      </c>
      <c r="DW111" s="794"/>
      <c r="DX111" s="794"/>
      <c r="DY111" s="794"/>
      <c r="DZ111" s="795"/>
    </row>
    <row r="112" spans="1:131" s="230" customFormat="1" ht="26.25" customHeight="1" x14ac:dyDescent="0.2">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124</v>
      </c>
      <c r="AB112" s="780"/>
      <c r="AC112" s="780"/>
      <c r="AD112" s="780"/>
      <c r="AE112" s="781"/>
      <c r="AF112" s="782" t="s">
        <v>124</v>
      </c>
      <c r="AG112" s="780"/>
      <c r="AH112" s="780"/>
      <c r="AI112" s="780"/>
      <c r="AJ112" s="781"/>
      <c r="AK112" s="782" t="s">
        <v>124</v>
      </c>
      <c r="AL112" s="780"/>
      <c r="AM112" s="780"/>
      <c r="AN112" s="780"/>
      <c r="AO112" s="781"/>
      <c r="AP112" s="824" t="s">
        <v>124</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429414</v>
      </c>
      <c r="BR112" s="817"/>
      <c r="BS112" s="817"/>
      <c r="BT112" s="817"/>
      <c r="BU112" s="817"/>
      <c r="BV112" s="817">
        <v>351386</v>
      </c>
      <c r="BW112" s="817"/>
      <c r="BX112" s="817"/>
      <c r="BY112" s="817"/>
      <c r="BZ112" s="817"/>
      <c r="CA112" s="817">
        <v>280104</v>
      </c>
      <c r="CB112" s="817"/>
      <c r="CC112" s="817"/>
      <c r="CD112" s="817"/>
      <c r="CE112" s="817"/>
      <c r="CF112" s="875">
        <v>6.9</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124</v>
      </c>
      <c r="DH112" s="817"/>
      <c r="DI112" s="817"/>
      <c r="DJ112" s="817"/>
      <c r="DK112" s="817"/>
      <c r="DL112" s="817" t="s">
        <v>124</v>
      </c>
      <c r="DM112" s="817"/>
      <c r="DN112" s="817"/>
      <c r="DO112" s="817"/>
      <c r="DP112" s="817"/>
      <c r="DQ112" s="817" t="s">
        <v>124</v>
      </c>
      <c r="DR112" s="817"/>
      <c r="DS112" s="817"/>
      <c r="DT112" s="817"/>
      <c r="DU112" s="817"/>
      <c r="DV112" s="794" t="s">
        <v>124</v>
      </c>
      <c r="DW112" s="794"/>
      <c r="DX112" s="794"/>
      <c r="DY112" s="794"/>
      <c r="DZ112" s="795"/>
    </row>
    <row r="113" spans="1:130" s="230" customFormat="1" ht="26.25" customHeight="1" x14ac:dyDescent="0.2">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73458</v>
      </c>
      <c r="AB113" s="919"/>
      <c r="AC113" s="919"/>
      <c r="AD113" s="919"/>
      <c r="AE113" s="920"/>
      <c r="AF113" s="921">
        <v>69550</v>
      </c>
      <c r="AG113" s="919"/>
      <c r="AH113" s="919"/>
      <c r="AI113" s="919"/>
      <c r="AJ113" s="920"/>
      <c r="AK113" s="921">
        <v>67007</v>
      </c>
      <c r="AL113" s="919"/>
      <c r="AM113" s="919"/>
      <c r="AN113" s="919"/>
      <c r="AO113" s="920"/>
      <c r="AP113" s="922">
        <v>1.6</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122492</v>
      </c>
      <c r="BR113" s="817"/>
      <c r="BS113" s="817"/>
      <c r="BT113" s="817"/>
      <c r="BU113" s="817"/>
      <c r="BV113" s="817">
        <v>105374</v>
      </c>
      <c r="BW113" s="817"/>
      <c r="BX113" s="817"/>
      <c r="BY113" s="817"/>
      <c r="BZ113" s="817"/>
      <c r="CA113" s="817">
        <v>96160</v>
      </c>
      <c r="CB113" s="817"/>
      <c r="CC113" s="817"/>
      <c r="CD113" s="817"/>
      <c r="CE113" s="817"/>
      <c r="CF113" s="875">
        <v>2.4</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124</v>
      </c>
      <c r="DH113" s="780"/>
      <c r="DI113" s="780"/>
      <c r="DJ113" s="780"/>
      <c r="DK113" s="781"/>
      <c r="DL113" s="782" t="s">
        <v>124</v>
      </c>
      <c r="DM113" s="780"/>
      <c r="DN113" s="780"/>
      <c r="DO113" s="780"/>
      <c r="DP113" s="781"/>
      <c r="DQ113" s="782" t="s">
        <v>124</v>
      </c>
      <c r="DR113" s="780"/>
      <c r="DS113" s="780"/>
      <c r="DT113" s="780"/>
      <c r="DU113" s="781"/>
      <c r="DV113" s="824" t="s">
        <v>124</v>
      </c>
      <c r="DW113" s="825"/>
      <c r="DX113" s="825"/>
      <c r="DY113" s="825"/>
      <c r="DZ113" s="826"/>
    </row>
    <row r="114" spans="1:130" s="230" customFormat="1" ht="26.25" customHeight="1" x14ac:dyDescent="0.2">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20938</v>
      </c>
      <c r="AB114" s="780"/>
      <c r="AC114" s="780"/>
      <c r="AD114" s="780"/>
      <c r="AE114" s="781"/>
      <c r="AF114" s="782">
        <v>19607</v>
      </c>
      <c r="AG114" s="780"/>
      <c r="AH114" s="780"/>
      <c r="AI114" s="780"/>
      <c r="AJ114" s="781"/>
      <c r="AK114" s="782">
        <v>22979</v>
      </c>
      <c r="AL114" s="780"/>
      <c r="AM114" s="780"/>
      <c r="AN114" s="780"/>
      <c r="AO114" s="781"/>
      <c r="AP114" s="824">
        <v>0.6</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1049248</v>
      </c>
      <c r="BR114" s="817"/>
      <c r="BS114" s="817"/>
      <c r="BT114" s="817"/>
      <c r="BU114" s="817"/>
      <c r="BV114" s="817">
        <v>1017484</v>
      </c>
      <c r="BW114" s="817"/>
      <c r="BX114" s="817"/>
      <c r="BY114" s="817"/>
      <c r="BZ114" s="817"/>
      <c r="CA114" s="817">
        <v>1005875</v>
      </c>
      <c r="CB114" s="817"/>
      <c r="CC114" s="817"/>
      <c r="CD114" s="817"/>
      <c r="CE114" s="817"/>
      <c r="CF114" s="875">
        <v>24.8</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124</v>
      </c>
      <c r="DH114" s="780"/>
      <c r="DI114" s="780"/>
      <c r="DJ114" s="780"/>
      <c r="DK114" s="781"/>
      <c r="DL114" s="782" t="s">
        <v>124</v>
      </c>
      <c r="DM114" s="780"/>
      <c r="DN114" s="780"/>
      <c r="DO114" s="780"/>
      <c r="DP114" s="781"/>
      <c r="DQ114" s="782" t="s">
        <v>124</v>
      </c>
      <c r="DR114" s="780"/>
      <c r="DS114" s="780"/>
      <c r="DT114" s="780"/>
      <c r="DU114" s="781"/>
      <c r="DV114" s="824" t="s">
        <v>124</v>
      </c>
      <c r="DW114" s="825"/>
      <c r="DX114" s="825"/>
      <c r="DY114" s="825"/>
      <c r="DZ114" s="826"/>
    </row>
    <row r="115" spans="1:130" s="230" customFormat="1" ht="26.25" customHeight="1" x14ac:dyDescent="0.2">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124</v>
      </c>
      <c r="AB115" s="919"/>
      <c r="AC115" s="919"/>
      <c r="AD115" s="919"/>
      <c r="AE115" s="920"/>
      <c r="AF115" s="921" t="s">
        <v>124</v>
      </c>
      <c r="AG115" s="919"/>
      <c r="AH115" s="919"/>
      <c r="AI115" s="919"/>
      <c r="AJ115" s="920"/>
      <c r="AK115" s="921">
        <v>14190</v>
      </c>
      <c r="AL115" s="919"/>
      <c r="AM115" s="919"/>
      <c r="AN115" s="919"/>
      <c r="AO115" s="920"/>
      <c r="AP115" s="922">
        <v>0.3</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124</v>
      </c>
      <c r="BR115" s="817"/>
      <c r="BS115" s="817"/>
      <c r="BT115" s="817"/>
      <c r="BU115" s="817"/>
      <c r="BV115" s="817" t="s">
        <v>124</v>
      </c>
      <c r="BW115" s="817"/>
      <c r="BX115" s="817"/>
      <c r="BY115" s="817"/>
      <c r="BZ115" s="817"/>
      <c r="CA115" s="817" t="s">
        <v>124</v>
      </c>
      <c r="CB115" s="817"/>
      <c r="CC115" s="817"/>
      <c r="CD115" s="817"/>
      <c r="CE115" s="817"/>
      <c r="CF115" s="875" t="s">
        <v>124</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124</v>
      </c>
      <c r="DH115" s="780"/>
      <c r="DI115" s="780"/>
      <c r="DJ115" s="780"/>
      <c r="DK115" s="781"/>
      <c r="DL115" s="782" t="s">
        <v>124</v>
      </c>
      <c r="DM115" s="780"/>
      <c r="DN115" s="780"/>
      <c r="DO115" s="780"/>
      <c r="DP115" s="781"/>
      <c r="DQ115" s="782" t="s">
        <v>124</v>
      </c>
      <c r="DR115" s="780"/>
      <c r="DS115" s="780"/>
      <c r="DT115" s="780"/>
      <c r="DU115" s="781"/>
      <c r="DV115" s="824" t="s">
        <v>124</v>
      </c>
      <c r="DW115" s="825"/>
      <c r="DX115" s="825"/>
      <c r="DY115" s="825"/>
      <c r="DZ115" s="826"/>
    </row>
    <row r="116" spans="1:130" s="230" customFormat="1" ht="26.25" customHeight="1" x14ac:dyDescent="0.2">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850</v>
      </c>
      <c r="AB116" s="780"/>
      <c r="AC116" s="780"/>
      <c r="AD116" s="780"/>
      <c r="AE116" s="781"/>
      <c r="AF116" s="782">
        <v>1277</v>
      </c>
      <c r="AG116" s="780"/>
      <c r="AH116" s="780"/>
      <c r="AI116" s="780"/>
      <c r="AJ116" s="781"/>
      <c r="AK116" s="782">
        <v>1147</v>
      </c>
      <c r="AL116" s="780"/>
      <c r="AM116" s="780"/>
      <c r="AN116" s="780"/>
      <c r="AO116" s="781"/>
      <c r="AP116" s="824">
        <v>0</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124</v>
      </c>
      <c r="BR116" s="817"/>
      <c r="BS116" s="817"/>
      <c r="BT116" s="817"/>
      <c r="BU116" s="817"/>
      <c r="BV116" s="817" t="s">
        <v>124</v>
      </c>
      <c r="BW116" s="817"/>
      <c r="BX116" s="817"/>
      <c r="BY116" s="817"/>
      <c r="BZ116" s="817"/>
      <c r="CA116" s="817" t="s">
        <v>124</v>
      </c>
      <c r="CB116" s="817"/>
      <c r="CC116" s="817"/>
      <c r="CD116" s="817"/>
      <c r="CE116" s="817"/>
      <c r="CF116" s="875" t="s">
        <v>124</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124</v>
      </c>
      <c r="DH116" s="780"/>
      <c r="DI116" s="780"/>
      <c r="DJ116" s="780"/>
      <c r="DK116" s="781"/>
      <c r="DL116" s="782" t="s">
        <v>124</v>
      </c>
      <c r="DM116" s="780"/>
      <c r="DN116" s="780"/>
      <c r="DO116" s="780"/>
      <c r="DP116" s="781"/>
      <c r="DQ116" s="782" t="s">
        <v>124</v>
      </c>
      <c r="DR116" s="780"/>
      <c r="DS116" s="780"/>
      <c r="DT116" s="780"/>
      <c r="DU116" s="781"/>
      <c r="DV116" s="824" t="s">
        <v>124</v>
      </c>
      <c r="DW116" s="825"/>
      <c r="DX116" s="825"/>
      <c r="DY116" s="825"/>
      <c r="DZ116" s="826"/>
    </row>
    <row r="117" spans="1:130" s="230"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1311865</v>
      </c>
      <c r="AB117" s="903"/>
      <c r="AC117" s="903"/>
      <c r="AD117" s="903"/>
      <c r="AE117" s="904"/>
      <c r="AF117" s="905">
        <v>1312865</v>
      </c>
      <c r="AG117" s="903"/>
      <c r="AH117" s="903"/>
      <c r="AI117" s="903"/>
      <c r="AJ117" s="904"/>
      <c r="AK117" s="905">
        <v>1320302</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124</v>
      </c>
      <c r="BR117" s="817"/>
      <c r="BS117" s="817"/>
      <c r="BT117" s="817"/>
      <c r="BU117" s="817"/>
      <c r="BV117" s="817" t="s">
        <v>124</v>
      </c>
      <c r="BW117" s="817"/>
      <c r="BX117" s="817"/>
      <c r="BY117" s="817"/>
      <c r="BZ117" s="817"/>
      <c r="CA117" s="817" t="s">
        <v>124</v>
      </c>
      <c r="CB117" s="817"/>
      <c r="CC117" s="817"/>
      <c r="CD117" s="817"/>
      <c r="CE117" s="817"/>
      <c r="CF117" s="875" t="s">
        <v>124</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124</v>
      </c>
      <c r="DH117" s="780"/>
      <c r="DI117" s="780"/>
      <c r="DJ117" s="780"/>
      <c r="DK117" s="781"/>
      <c r="DL117" s="782" t="s">
        <v>124</v>
      </c>
      <c r="DM117" s="780"/>
      <c r="DN117" s="780"/>
      <c r="DO117" s="780"/>
      <c r="DP117" s="781"/>
      <c r="DQ117" s="782" t="s">
        <v>124</v>
      </c>
      <c r="DR117" s="780"/>
      <c r="DS117" s="780"/>
      <c r="DT117" s="780"/>
      <c r="DU117" s="781"/>
      <c r="DV117" s="824" t="s">
        <v>124</v>
      </c>
      <c r="DW117" s="825"/>
      <c r="DX117" s="825"/>
      <c r="DY117" s="825"/>
      <c r="DZ117" s="826"/>
    </row>
    <row r="118" spans="1:130" s="230" customFormat="1" ht="26.25" customHeight="1" x14ac:dyDescent="0.2">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295</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124</v>
      </c>
      <c r="BR118" s="845"/>
      <c r="BS118" s="845"/>
      <c r="BT118" s="845"/>
      <c r="BU118" s="845"/>
      <c r="BV118" s="845" t="s">
        <v>124</v>
      </c>
      <c r="BW118" s="845"/>
      <c r="BX118" s="845"/>
      <c r="BY118" s="845"/>
      <c r="BZ118" s="845"/>
      <c r="CA118" s="845" t="s">
        <v>124</v>
      </c>
      <c r="CB118" s="845"/>
      <c r="CC118" s="845"/>
      <c r="CD118" s="845"/>
      <c r="CE118" s="845"/>
      <c r="CF118" s="875" t="s">
        <v>124</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124</v>
      </c>
      <c r="DH118" s="780"/>
      <c r="DI118" s="780"/>
      <c r="DJ118" s="780"/>
      <c r="DK118" s="781"/>
      <c r="DL118" s="782" t="s">
        <v>124</v>
      </c>
      <c r="DM118" s="780"/>
      <c r="DN118" s="780"/>
      <c r="DO118" s="780"/>
      <c r="DP118" s="781"/>
      <c r="DQ118" s="782" t="s">
        <v>124</v>
      </c>
      <c r="DR118" s="780"/>
      <c r="DS118" s="780"/>
      <c r="DT118" s="780"/>
      <c r="DU118" s="781"/>
      <c r="DV118" s="824" t="s">
        <v>124</v>
      </c>
      <c r="DW118" s="825"/>
      <c r="DX118" s="825"/>
      <c r="DY118" s="825"/>
      <c r="DZ118" s="826"/>
    </row>
    <row r="119" spans="1:130" s="230" customFormat="1" ht="26.25" customHeight="1" x14ac:dyDescent="0.2">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124</v>
      </c>
      <c r="AB119" s="889"/>
      <c r="AC119" s="889"/>
      <c r="AD119" s="889"/>
      <c r="AE119" s="890"/>
      <c r="AF119" s="891" t="s">
        <v>124</v>
      </c>
      <c r="AG119" s="889"/>
      <c r="AH119" s="889"/>
      <c r="AI119" s="889"/>
      <c r="AJ119" s="890"/>
      <c r="AK119" s="891" t="s">
        <v>124</v>
      </c>
      <c r="AL119" s="889"/>
      <c r="AM119" s="889"/>
      <c r="AN119" s="889"/>
      <c r="AO119" s="890"/>
      <c r="AP119" s="892" t="s">
        <v>124</v>
      </c>
      <c r="AQ119" s="893"/>
      <c r="AR119" s="893"/>
      <c r="AS119" s="893"/>
      <c r="AT119" s="894"/>
      <c r="AU119" s="934"/>
      <c r="AV119" s="935"/>
      <c r="AW119" s="935"/>
      <c r="AX119" s="935"/>
      <c r="AY119" s="935"/>
      <c r="AZ119" s="251" t="s">
        <v>178</v>
      </c>
      <c r="BA119" s="251"/>
      <c r="BB119" s="251"/>
      <c r="BC119" s="251"/>
      <c r="BD119" s="251"/>
      <c r="BE119" s="251"/>
      <c r="BF119" s="251"/>
      <c r="BG119" s="251"/>
      <c r="BH119" s="251"/>
      <c r="BI119" s="251"/>
      <c r="BJ119" s="251"/>
      <c r="BK119" s="251"/>
      <c r="BL119" s="251"/>
      <c r="BM119" s="251"/>
      <c r="BN119" s="251"/>
      <c r="BO119" s="877" t="s">
        <v>442</v>
      </c>
      <c r="BP119" s="878"/>
      <c r="BQ119" s="879">
        <v>15220449</v>
      </c>
      <c r="BR119" s="845"/>
      <c r="BS119" s="845"/>
      <c r="BT119" s="845"/>
      <c r="BU119" s="845"/>
      <c r="BV119" s="845">
        <v>15404012</v>
      </c>
      <c r="BW119" s="845"/>
      <c r="BX119" s="845"/>
      <c r="BY119" s="845"/>
      <c r="BZ119" s="845"/>
      <c r="CA119" s="845">
        <v>15987595</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124</v>
      </c>
      <c r="DH119" s="764"/>
      <c r="DI119" s="764"/>
      <c r="DJ119" s="764"/>
      <c r="DK119" s="765"/>
      <c r="DL119" s="766" t="s">
        <v>124</v>
      </c>
      <c r="DM119" s="764"/>
      <c r="DN119" s="764"/>
      <c r="DO119" s="764"/>
      <c r="DP119" s="765"/>
      <c r="DQ119" s="766" t="s">
        <v>124</v>
      </c>
      <c r="DR119" s="764"/>
      <c r="DS119" s="764"/>
      <c r="DT119" s="764"/>
      <c r="DU119" s="765"/>
      <c r="DV119" s="848" t="s">
        <v>124</v>
      </c>
      <c r="DW119" s="849"/>
      <c r="DX119" s="849"/>
      <c r="DY119" s="849"/>
      <c r="DZ119" s="850"/>
    </row>
    <row r="120" spans="1:130" s="230" customFormat="1" ht="26.25" customHeight="1" x14ac:dyDescent="0.2">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124</v>
      </c>
      <c r="AB120" s="780"/>
      <c r="AC120" s="780"/>
      <c r="AD120" s="780"/>
      <c r="AE120" s="781"/>
      <c r="AF120" s="782" t="s">
        <v>124</v>
      </c>
      <c r="AG120" s="780"/>
      <c r="AH120" s="780"/>
      <c r="AI120" s="780"/>
      <c r="AJ120" s="781"/>
      <c r="AK120" s="782" t="s">
        <v>124</v>
      </c>
      <c r="AL120" s="780"/>
      <c r="AM120" s="780"/>
      <c r="AN120" s="780"/>
      <c r="AO120" s="781"/>
      <c r="AP120" s="824" t="s">
        <v>124</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2512058</v>
      </c>
      <c r="BR120" s="842"/>
      <c r="BS120" s="842"/>
      <c r="BT120" s="842"/>
      <c r="BU120" s="842"/>
      <c r="BV120" s="842">
        <v>2669583</v>
      </c>
      <c r="BW120" s="842"/>
      <c r="BX120" s="842"/>
      <c r="BY120" s="842"/>
      <c r="BZ120" s="842"/>
      <c r="CA120" s="842">
        <v>3133452</v>
      </c>
      <c r="CB120" s="842"/>
      <c r="CC120" s="842"/>
      <c r="CD120" s="842"/>
      <c r="CE120" s="842"/>
      <c r="CF120" s="866">
        <v>77.099999999999994</v>
      </c>
      <c r="CG120" s="867"/>
      <c r="CH120" s="867"/>
      <c r="CI120" s="867"/>
      <c r="CJ120" s="867"/>
      <c r="CK120" s="868" t="s">
        <v>446</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196148</v>
      </c>
      <c r="DH120" s="842"/>
      <c r="DI120" s="842"/>
      <c r="DJ120" s="842"/>
      <c r="DK120" s="842"/>
      <c r="DL120" s="842">
        <v>160481</v>
      </c>
      <c r="DM120" s="842"/>
      <c r="DN120" s="842"/>
      <c r="DO120" s="842"/>
      <c r="DP120" s="842"/>
      <c r="DQ120" s="842">
        <v>118870</v>
      </c>
      <c r="DR120" s="842"/>
      <c r="DS120" s="842"/>
      <c r="DT120" s="842"/>
      <c r="DU120" s="842"/>
      <c r="DV120" s="843">
        <v>2.9</v>
      </c>
      <c r="DW120" s="843"/>
      <c r="DX120" s="843"/>
      <c r="DY120" s="843"/>
      <c r="DZ120" s="844"/>
    </row>
    <row r="121" spans="1:130" s="230" customFormat="1" ht="26.25" customHeight="1" x14ac:dyDescent="0.2">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124</v>
      </c>
      <c r="AB121" s="780"/>
      <c r="AC121" s="780"/>
      <c r="AD121" s="780"/>
      <c r="AE121" s="781"/>
      <c r="AF121" s="782" t="s">
        <v>124</v>
      </c>
      <c r="AG121" s="780"/>
      <c r="AH121" s="780"/>
      <c r="AI121" s="780"/>
      <c r="AJ121" s="781"/>
      <c r="AK121" s="782">
        <v>14190</v>
      </c>
      <c r="AL121" s="780"/>
      <c r="AM121" s="780"/>
      <c r="AN121" s="780"/>
      <c r="AO121" s="781"/>
      <c r="AP121" s="824">
        <v>0.3</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881187</v>
      </c>
      <c r="BR121" s="817"/>
      <c r="BS121" s="817"/>
      <c r="BT121" s="817"/>
      <c r="BU121" s="817"/>
      <c r="BV121" s="817">
        <v>815582</v>
      </c>
      <c r="BW121" s="817"/>
      <c r="BX121" s="817"/>
      <c r="BY121" s="817"/>
      <c r="BZ121" s="817"/>
      <c r="CA121" s="817">
        <v>766237</v>
      </c>
      <c r="CB121" s="817"/>
      <c r="CC121" s="817"/>
      <c r="CD121" s="817"/>
      <c r="CE121" s="817"/>
      <c r="CF121" s="875">
        <v>18.899999999999999</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112991</v>
      </c>
      <c r="DH121" s="817"/>
      <c r="DI121" s="817"/>
      <c r="DJ121" s="817"/>
      <c r="DK121" s="817"/>
      <c r="DL121" s="817">
        <v>90698</v>
      </c>
      <c r="DM121" s="817"/>
      <c r="DN121" s="817"/>
      <c r="DO121" s="817"/>
      <c r="DP121" s="817"/>
      <c r="DQ121" s="817">
        <v>74246</v>
      </c>
      <c r="DR121" s="817"/>
      <c r="DS121" s="817"/>
      <c r="DT121" s="817"/>
      <c r="DU121" s="817"/>
      <c r="DV121" s="794">
        <v>1.8</v>
      </c>
      <c r="DW121" s="794"/>
      <c r="DX121" s="794"/>
      <c r="DY121" s="794"/>
      <c r="DZ121" s="795"/>
    </row>
    <row r="122" spans="1:130" s="230" customFormat="1" ht="26.25" customHeight="1" x14ac:dyDescent="0.2">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124</v>
      </c>
      <c r="AB122" s="780"/>
      <c r="AC122" s="780"/>
      <c r="AD122" s="780"/>
      <c r="AE122" s="781"/>
      <c r="AF122" s="782" t="s">
        <v>124</v>
      </c>
      <c r="AG122" s="780"/>
      <c r="AH122" s="780"/>
      <c r="AI122" s="780"/>
      <c r="AJ122" s="781"/>
      <c r="AK122" s="782" t="s">
        <v>124</v>
      </c>
      <c r="AL122" s="780"/>
      <c r="AM122" s="780"/>
      <c r="AN122" s="780"/>
      <c r="AO122" s="781"/>
      <c r="AP122" s="824" t="s">
        <v>124</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9275830</v>
      </c>
      <c r="BR122" s="845"/>
      <c r="BS122" s="845"/>
      <c r="BT122" s="845"/>
      <c r="BU122" s="845"/>
      <c r="BV122" s="845">
        <v>9329963</v>
      </c>
      <c r="BW122" s="845"/>
      <c r="BX122" s="845"/>
      <c r="BY122" s="845"/>
      <c r="BZ122" s="845"/>
      <c r="CA122" s="845">
        <v>9398152</v>
      </c>
      <c r="CB122" s="845"/>
      <c r="CC122" s="845"/>
      <c r="CD122" s="845"/>
      <c r="CE122" s="845"/>
      <c r="CF122" s="846">
        <v>231.4</v>
      </c>
      <c r="CG122" s="847"/>
      <c r="CH122" s="847"/>
      <c r="CI122" s="847"/>
      <c r="CJ122" s="847"/>
      <c r="CK122" s="869"/>
      <c r="CL122" s="855"/>
      <c r="CM122" s="855"/>
      <c r="CN122" s="855"/>
      <c r="CO122" s="856"/>
      <c r="CP122" s="835" t="s">
        <v>395</v>
      </c>
      <c r="CQ122" s="836"/>
      <c r="CR122" s="836"/>
      <c r="CS122" s="836"/>
      <c r="CT122" s="836"/>
      <c r="CU122" s="836"/>
      <c r="CV122" s="836"/>
      <c r="CW122" s="836"/>
      <c r="CX122" s="836"/>
      <c r="CY122" s="836"/>
      <c r="CZ122" s="836"/>
      <c r="DA122" s="836"/>
      <c r="DB122" s="836"/>
      <c r="DC122" s="836"/>
      <c r="DD122" s="836"/>
      <c r="DE122" s="836"/>
      <c r="DF122" s="837"/>
      <c r="DG122" s="816">
        <v>92461</v>
      </c>
      <c r="DH122" s="817"/>
      <c r="DI122" s="817"/>
      <c r="DJ122" s="817"/>
      <c r="DK122" s="817"/>
      <c r="DL122" s="817">
        <v>78076</v>
      </c>
      <c r="DM122" s="817"/>
      <c r="DN122" s="817"/>
      <c r="DO122" s="817"/>
      <c r="DP122" s="817"/>
      <c r="DQ122" s="817">
        <v>69856</v>
      </c>
      <c r="DR122" s="817"/>
      <c r="DS122" s="817"/>
      <c r="DT122" s="817"/>
      <c r="DU122" s="817"/>
      <c r="DV122" s="794">
        <v>1.7</v>
      </c>
      <c r="DW122" s="794"/>
      <c r="DX122" s="794"/>
      <c r="DY122" s="794"/>
      <c r="DZ122" s="795"/>
    </row>
    <row r="123" spans="1:130" s="230" customFormat="1" ht="26.25" customHeight="1" x14ac:dyDescent="0.2">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124</v>
      </c>
      <c r="AB123" s="780"/>
      <c r="AC123" s="780"/>
      <c r="AD123" s="780"/>
      <c r="AE123" s="781"/>
      <c r="AF123" s="782" t="s">
        <v>124</v>
      </c>
      <c r="AG123" s="780"/>
      <c r="AH123" s="780"/>
      <c r="AI123" s="780"/>
      <c r="AJ123" s="781"/>
      <c r="AK123" s="782" t="s">
        <v>124</v>
      </c>
      <c r="AL123" s="780"/>
      <c r="AM123" s="780"/>
      <c r="AN123" s="780"/>
      <c r="AO123" s="781"/>
      <c r="AP123" s="824" t="s">
        <v>124</v>
      </c>
      <c r="AQ123" s="825"/>
      <c r="AR123" s="825"/>
      <c r="AS123" s="825"/>
      <c r="AT123" s="826"/>
      <c r="AU123" s="886"/>
      <c r="AV123" s="887"/>
      <c r="AW123" s="887"/>
      <c r="AX123" s="887"/>
      <c r="AY123" s="887"/>
      <c r="AZ123" s="251" t="s">
        <v>178</v>
      </c>
      <c r="BA123" s="251"/>
      <c r="BB123" s="251"/>
      <c r="BC123" s="251"/>
      <c r="BD123" s="251"/>
      <c r="BE123" s="251"/>
      <c r="BF123" s="251"/>
      <c r="BG123" s="251"/>
      <c r="BH123" s="251"/>
      <c r="BI123" s="251"/>
      <c r="BJ123" s="251"/>
      <c r="BK123" s="251"/>
      <c r="BL123" s="251"/>
      <c r="BM123" s="251"/>
      <c r="BN123" s="251"/>
      <c r="BO123" s="877" t="s">
        <v>450</v>
      </c>
      <c r="BP123" s="878"/>
      <c r="BQ123" s="832">
        <v>12669075</v>
      </c>
      <c r="BR123" s="833"/>
      <c r="BS123" s="833"/>
      <c r="BT123" s="833"/>
      <c r="BU123" s="833"/>
      <c r="BV123" s="833">
        <v>12815128</v>
      </c>
      <c r="BW123" s="833"/>
      <c r="BX123" s="833"/>
      <c r="BY123" s="833"/>
      <c r="BZ123" s="833"/>
      <c r="CA123" s="833">
        <v>13297841</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v>27814</v>
      </c>
      <c r="DH123" s="780"/>
      <c r="DI123" s="780"/>
      <c r="DJ123" s="780"/>
      <c r="DK123" s="781"/>
      <c r="DL123" s="782">
        <v>22131</v>
      </c>
      <c r="DM123" s="780"/>
      <c r="DN123" s="780"/>
      <c r="DO123" s="780"/>
      <c r="DP123" s="781"/>
      <c r="DQ123" s="782">
        <v>17632</v>
      </c>
      <c r="DR123" s="780"/>
      <c r="DS123" s="780"/>
      <c r="DT123" s="780"/>
      <c r="DU123" s="781"/>
      <c r="DV123" s="824">
        <v>0.4</v>
      </c>
      <c r="DW123" s="825"/>
      <c r="DX123" s="825"/>
      <c r="DY123" s="825"/>
      <c r="DZ123" s="826"/>
    </row>
    <row r="124" spans="1:130" s="230" customFormat="1" ht="26.25" customHeight="1" thickBot="1" x14ac:dyDescent="0.25">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124</v>
      </c>
      <c r="AB124" s="780"/>
      <c r="AC124" s="780"/>
      <c r="AD124" s="780"/>
      <c r="AE124" s="781"/>
      <c r="AF124" s="782" t="s">
        <v>124</v>
      </c>
      <c r="AG124" s="780"/>
      <c r="AH124" s="780"/>
      <c r="AI124" s="780"/>
      <c r="AJ124" s="781"/>
      <c r="AK124" s="782" t="s">
        <v>124</v>
      </c>
      <c r="AL124" s="780"/>
      <c r="AM124" s="780"/>
      <c r="AN124" s="780"/>
      <c r="AO124" s="781"/>
      <c r="AP124" s="824" t="s">
        <v>124</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62.2</v>
      </c>
      <c r="BR124" s="831"/>
      <c r="BS124" s="831"/>
      <c r="BT124" s="831"/>
      <c r="BU124" s="831"/>
      <c r="BV124" s="831">
        <v>64.599999999999994</v>
      </c>
      <c r="BW124" s="831"/>
      <c r="BX124" s="831"/>
      <c r="BY124" s="831"/>
      <c r="BZ124" s="831"/>
      <c r="CA124" s="831">
        <v>66.2</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124</v>
      </c>
      <c r="DH124" s="764"/>
      <c r="DI124" s="764"/>
      <c r="DJ124" s="764"/>
      <c r="DK124" s="765"/>
      <c r="DL124" s="766" t="s">
        <v>124</v>
      </c>
      <c r="DM124" s="764"/>
      <c r="DN124" s="764"/>
      <c r="DO124" s="764"/>
      <c r="DP124" s="765"/>
      <c r="DQ124" s="766" t="s">
        <v>124</v>
      </c>
      <c r="DR124" s="764"/>
      <c r="DS124" s="764"/>
      <c r="DT124" s="764"/>
      <c r="DU124" s="765"/>
      <c r="DV124" s="848" t="s">
        <v>124</v>
      </c>
      <c r="DW124" s="849"/>
      <c r="DX124" s="849"/>
      <c r="DY124" s="849"/>
      <c r="DZ124" s="850"/>
    </row>
    <row r="125" spans="1:130" s="230" customFormat="1" ht="26.25" customHeight="1" x14ac:dyDescent="0.2">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124</v>
      </c>
      <c r="AB125" s="780"/>
      <c r="AC125" s="780"/>
      <c r="AD125" s="780"/>
      <c r="AE125" s="781"/>
      <c r="AF125" s="782" t="s">
        <v>124</v>
      </c>
      <c r="AG125" s="780"/>
      <c r="AH125" s="780"/>
      <c r="AI125" s="780"/>
      <c r="AJ125" s="781"/>
      <c r="AK125" s="782" t="s">
        <v>124</v>
      </c>
      <c r="AL125" s="780"/>
      <c r="AM125" s="780"/>
      <c r="AN125" s="780"/>
      <c r="AO125" s="781"/>
      <c r="AP125" s="824" t="s">
        <v>124</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124</v>
      </c>
      <c r="DH125" s="842"/>
      <c r="DI125" s="842"/>
      <c r="DJ125" s="842"/>
      <c r="DK125" s="842"/>
      <c r="DL125" s="842" t="s">
        <v>124</v>
      </c>
      <c r="DM125" s="842"/>
      <c r="DN125" s="842"/>
      <c r="DO125" s="842"/>
      <c r="DP125" s="842"/>
      <c r="DQ125" s="842" t="s">
        <v>124</v>
      </c>
      <c r="DR125" s="842"/>
      <c r="DS125" s="842"/>
      <c r="DT125" s="842"/>
      <c r="DU125" s="842"/>
      <c r="DV125" s="843" t="s">
        <v>124</v>
      </c>
      <c r="DW125" s="843"/>
      <c r="DX125" s="843"/>
      <c r="DY125" s="843"/>
      <c r="DZ125" s="844"/>
    </row>
    <row r="126" spans="1:130" s="230" customFormat="1" ht="26.25" customHeight="1" thickBot="1" x14ac:dyDescent="0.25">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124</v>
      </c>
      <c r="AB126" s="780"/>
      <c r="AC126" s="780"/>
      <c r="AD126" s="780"/>
      <c r="AE126" s="781"/>
      <c r="AF126" s="782" t="s">
        <v>124</v>
      </c>
      <c r="AG126" s="780"/>
      <c r="AH126" s="780"/>
      <c r="AI126" s="780"/>
      <c r="AJ126" s="781"/>
      <c r="AK126" s="782" t="s">
        <v>124</v>
      </c>
      <c r="AL126" s="780"/>
      <c r="AM126" s="780"/>
      <c r="AN126" s="780"/>
      <c r="AO126" s="781"/>
      <c r="AP126" s="824" t="s">
        <v>124</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124</v>
      </c>
      <c r="DH126" s="817"/>
      <c r="DI126" s="817"/>
      <c r="DJ126" s="817"/>
      <c r="DK126" s="817"/>
      <c r="DL126" s="817" t="s">
        <v>124</v>
      </c>
      <c r="DM126" s="817"/>
      <c r="DN126" s="817"/>
      <c r="DO126" s="817"/>
      <c r="DP126" s="817"/>
      <c r="DQ126" s="817" t="s">
        <v>124</v>
      </c>
      <c r="DR126" s="817"/>
      <c r="DS126" s="817"/>
      <c r="DT126" s="817"/>
      <c r="DU126" s="817"/>
      <c r="DV126" s="794" t="s">
        <v>124</v>
      </c>
      <c r="DW126" s="794"/>
      <c r="DX126" s="794"/>
      <c r="DY126" s="794"/>
      <c r="DZ126" s="795"/>
    </row>
    <row r="127" spans="1:130" s="230" customFormat="1" ht="26.25" customHeight="1" x14ac:dyDescent="0.2">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124</v>
      </c>
      <c r="AB127" s="780"/>
      <c r="AC127" s="780"/>
      <c r="AD127" s="780"/>
      <c r="AE127" s="781"/>
      <c r="AF127" s="782" t="s">
        <v>124</v>
      </c>
      <c r="AG127" s="780"/>
      <c r="AH127" s="780"/>
      <c r="AI127" s="780"/>
      <c r="AJ127" s="781"/>
      <c r="AK127" s="782" t="s">
        <v>124</v>
      </c>
      <c r="AL127" s="780"/>
      <c r="AM127" s="780"/>
      <c r="AN127" s="780"/>
      <c r="AO127" s="781"/>
      <c r="AP127" s="824" t="s">
        <v>124</v>
      </c>
      <c r="AQ127" s="825"/>
      <c r="AR127" s="825"/>
      <c r="AS127" s="825"/>
      <c r="AT127" s="826"/>
      <c r="AU127" s="232"/>
      <c r="AV127" s="232"/>
      <c r="AW127" s="232"/>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124</v>
      </c>
      <c r="DH127" s="817"/>
      <c r="DI127" s="817"/>
      <c r="DJ127" s="817"/>
      <c r="DK127" s="817"/>
      <c r="DL127" s="817" t="s">
        <v>124</v>
      </c>
      <c r="DM127" s="817"/>
      <c r="DN127" s="817"/>
      <c r="DO127" s="817"/>
      <c r="DP127" s="817"/>
      <c r="DQ127" s="817" t="s">
        <v>124</v>
      </c>
      <c r="DR127" s="817"/>
      <c r="DS127" s="817"/>
      <c r="DT127" s="817"/>
      <c r="DU127" s="817"/>
      <c r="DV127" s="794" t="s">
        <v>124</v>
      </c>
      <c r="DW127" s="794"/>
      <c r="DX127" s="794"/>
      <c r="DY127" s="794"/>
      <c r="DZ127" s="795"/>
    </row>
    <row r="128" spans="1:130" s="230" customFormat="1" ht="26.25" customHeight="1" thickBot="1" x14ac:dyDescent="0.25">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70792</v>
      </c>
      <c r="AB128" s="801"/>
      <c r="AC128" s="801"/>
      <c r="AD128" s="801"/>
      <c r="AE128" s="802"/>
      <c r="AF128" s="803">
        <v>69652</v>
      </c>
      <c r="AG128" s="801"/>
      <c r="AH128" s="801"/>
      <c r="AI128" s="801"/>
      <c r="AJ128" s="802"/>
      <c r="AK128" s="803">
        <v>66978</v>
      </c>
      <c r="AL128" s="801"/>
      <c r="AM128" s="801"/>
      <c r="AN128" s="801"/>
      <c r="AO128" s="802"/>
      <c r="AP128" s="804"/>
      <c r="AQ128" s="805"/>
      <c r="AR128" s="805"/>
      <c r="AS128" s="805"/>
      <c r="AT128" s="806"/>
      <c r="AU128" s="232"/>
      <c r="AV128" s="232"/>
      <c r="AW128" s="232"/>
      <c r="AX128" s="807" t="s">
        <v>464</v>
      </c>
      <c r="AY128" s="808"/>
      <c r="AZ128" s="808"/>
      <c r="BA128" s="808"/>
      <c r="BB128" s="808"/>
      <c r="BC128" s="808"/>
      <c r="BD128" s="808"/>
      <c r="BE128" s="809"/>
      <c r="BF128" s="786" t="s">
        <v>124</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124</v>
      </c>
      <c r="DH128" s="791"/>
      <c r="DI128" s="791"/>
      <c r="DJ128" s="791"/>
      <c r="DK128" s="791"/>
      <c r="DL128" s="791" t="s">
        <v>124</v>
      </c>
      <c r="DM128" s="791"/>
      <c r="DN128" s="791"/>
      <c r="DO128" s="791"/>
      <c r="DP128" s="791"/>
      <c r="DQ128" s="791" t="s">
        <v>124</v>
      </c>
      <c r="DR128" s="791"/>
      <c r="DS128" s="791"/>
      <c r="DT128" s="791"/>
      <c r="DU128" s="791"/>
      <c r="DV128" s="792" t="s">
        <v>124</v>
      </c>
      <c r="DW128" s="792"/>
      <c r="DX128" s="792"/>
      <c r="DY128" s="792"/>
      <c r="DZ128" s="793"/>
    </row>
    <row r="129" spans="1:131" s="230" customFormat="1" ht="26.25" customHeight="1" x14ac:dyDescent="0.2">
      <c r="A129" s="774" t="s">
        <v>104</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4898270</v>
      </c>
      <c r="AB129" s="780"/>
      <c r="AC129" s="780"/>
      <c r="AD129" s="780"/>
      <c r="AE129" s="781"/>
      <c r="AF129" s="782">
        <v>4847078</v>
      </c>
      <c r="AG129" s="780"/>
      <c r="AH129" s="780"/>
      <c r="AI129" s="780"/>
      <c r="AJ129" s="781"/>
      <c r="AK129" s="782">
        <v>4891707</v>
      </c>
      <c r="AL129" s="780"/>
      <c r="AM129" s="780"/>
      <c r="AN129" s="780"/>
      <c r="AO129" s="781"/>
      <c r="AP129" s="783"/>
      <c r="AQ129" s="784"/>
      <c r="AR129" s="784"/>
      <c r="AS129" s="784"/>
      <c r="AT129" s="785"/>
      <c r="AU129" s="233"/>
      <c r="AV129" s="233"/>
      <c r="AW129" s="233"/>
      <c r="AX129" s="751" t="s">
        <v>467</v>
      </c>
      <c r="AY129" s="752"/>
      <c r="AZ129" s="752"/>
      <c r="BA129" s="752"/>
      <c r="BB129" s="752"/>
      <c r="BC129" s="752"/>
      <c r="BD129" s="752"/>
      <c r="BE129" s="753"/>
      <c r="BF129" s="770" t="s">
        <v>124</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802508</v>
      </c>
      <c r="AB130" s="780"/>
      <c r="AC130" s="780"/>
      <c r="AD130" s="780"/>
      <c r="AE130" s="781"/>
      <c r="AF130" s="782">
        <v>843922</v>
      </c>
      <c r="AG130" s="780"/>
      <c r="AH130" s="780"/>
      <c r="AI130" s="780"/>
      <c r="AJ130" s="781"/>
      <c r="AK130" s="782">
        <v>829547</v>
      </c>
      <c r="AL130" s="780"/>
      <c r="AM130" s="780"/>
      <c r="AN130" s="780"/>
      <c r="AO130" s="781"/>
      <c r="AP130" s="783"/>
      <c r="AQ130" s="784"/>
      <c r="AR130" s="784"/>
      <c r="AS130" s="784"/>
      <c r="AT130" s="785"/>
      <c r="AU130" s="233"/>
      <c r="AV130" s="233"/>
      <c r="AW130" s="233"/>
      <c r="AX130" s="751" t="s">
        <v>470</v>
      </c>
      <c r="AY130" s="752"/>
      <c r="AZ130" s="752"/>
      <c r="BA130" s="752"/>
      <c r="BB130" s="752"/>
      <c r="BC130" s="752"/>
      <c r="BD130" s="752"/>
      <c r="BE130" s="753"/>
      <c r="BF130" s="754">
        <v>10.3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4095762</v>
      </c>
      <c r="AB131" s="764"/>
      <c r="AC131" s="764"/>
      <c r="AD131" s="764"/>
      <c r="AE131" s="765"/>
      <c r="AF131" s="766">
        <v>4003156</v>
      </c>
      <c r="AG131" s="764"/>
      <c r="AH131" s="764"/>
      <c r="AI131" s="764"/>
      <c r="AJ131" s="765"/>
      <c r="AK131" s="766">
        <v>4062160</v>
      </c>
      <c r="AL131" s="764"/>
      <c r="AM131" s="764"/>
      <c r="AN131" s="764"/>
      <c r="AO131" s="765"/>
      <c r="AP131" s="767"/>
      <c r="AQ131" s="768"/>
      <c r="AR131" s="768"/>
      <c r="AS131" s="768"/>
      <c r="AT131" s="769"/>
      <c r="AU131" s="233"/>
      <c r="AV131" s="233"/>
      <c r="AW131" s="233"/>
      <c r="AX131" s="729" t="s">
        <v>472</v>
      </c>
      <c r="AY131" s="730"/>
      <c r="AZ131" s="730"/>
      <c r="BA131" s="730"/>
      <c r="BB131" s="730"/>
      <c r="BC131" s="730"/>
      <c r="BD131" s="730"/>
      <c r="BE131" s="731"/>
      <c r="BF131" s="732">
        <v>66.2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10.7077755</v>
      </c>
      <c r="AB132" s="745"/>
      <c r="AC132" s="745"/>
      <c r="AD132" s="745"/>
      <c r="AE132" s="746"/>
      <c r="AF132" s="747">
        <v>9.9744051939999991</v>
      </c>
      <c r="AG132" s="745"/>
      <c r="AH132" s="745"/>
      <c r="AI132" s="745"/>
      <c r="AJ132" s="746"/>
      <c r="AK132" s="747">
        <v>10.432306949999999</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11.3</v>
      </c>
      <c r="AB133" s="724"/>
      <c r="AC133" s="724"/>
      <c r="AD133" s="724"/>
      <c r="AE133" s="725"/>
      <c r="AF133" s="723">
        <v>10.6</v>
      </c>
      <c r="AG133" s="724"/>
      <c r="AH133" s="724"/>
      <c r="AI133" s="724"/>
      <c r="AJ133" s="725"/>
      <c r="AK133" s="723">
        <v>10.3</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ludE9q+MS1EU5eJMRpgQDtt+PcuNbmZqPlIX5AHAR2hooBVdOP6HCm40b+K3lGznntAB+FAuXgcNNE93vQxUyQ==" saltValue="CzBh/H/k1JMKgx34PCt13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DQ105"/>
  <sheetViews>
    <sheetView showGridLines="0" view="pageBreakPreview" topLeftCell="A4" zoomScale="60" zoomScaleNormal="85" workbookViewId="0">
      <selection activeCell="B5" sqref="B5"/>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476</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Haz9dhNTd1vboXZehjemdNyX+GqbPU1eOKU8KiNhmboc3+b3ZYbE9fR5mAH1h3VwhTIb0iQ9cHzzlfJ36xlk0A==" saltValue="/vCoU54vN64Cs3E0s/nYL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3rPUGKTG4R7OXqbfjYdQXmFe8GFlKcF7rvzWDnIJrebI5VyocuaD0TBqGwmuoUUU6h/1zjsiVPEzrBf4AFyBow==" saltValue="jQvmzGTCmC5ikQtmVDElX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479</v>
      </c>
      <c r="AP7" s="272"/>
      <c r="AQ7" s="273" t="s">
        <v>480</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481</v>
      </c>
      <c r="AQ8" s="279" t="s">
        <v>482</v>
      </c>
      <c r="AR8" s="280" t="s">
        <v>483</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484</v>
      </c>
      <c r="AL9" s="1131"/>
      <c r="AM9" s="1131"/>
      <c r="AN9" s="1132"/>
      <c r="AO9" s="281">
        <v>980608</v>
      </c>
      <c r="AP9" s="281">
        <v>101670</v>
      </c>
      <c r="AQ9" s="282">
        <v>171003</v>
      </c>
      <c r="AR9" s="283">
        <v>-40.5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485</v>
      </c>
      <c r="AL10" s="1131"/>
      <c r="AM10" s="1131"/>
      <c r="AN10" s="1132"/>
      <c r="AO10" s="284">
        <v>472661</v>
      </c>
      <c r="AP10" s="284">
        <v>49006</v>
      </c>
      <c r="AQ10" s="285">
        <v>27322</v>
      </c>
      <c r="AR10" s="286">
        <v>79.400000000000006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486</v>
      </c>
      <c r="AL11" s="1131"/>
      <c r="AM11" s="1131"/>
      <c r="AN11" s="1132"/>
      <c r="AO11" s="284">
        <v>34310</v>
      </c>
      <c r="AP11" s="284">
        <v>3557</v>
      </c>
      <c r="AQ11" s="285">
        <v>5560</v>
      </c>
      <c r="AR11" s="286">
        <v>-36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487</v>
      </c>
      <c r="AL12" s="1131"/>
      <c r="AM12" s="1131"/>
      <c r="AN12" s="1132"/>
      <c r="AO12" s="284" t="s">
        <v>488</v>
      </c>
      <c r="AP12" s="284" t="s">
        <v>488</v>
      </c>
      <c r="AQ12" s="285">
        <v>49</v>
      </c>
      <c r="AR12" s="286" t="s">
        <v>488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489</v>
      </c>
      <c r="AL13" s="1131"/>
      <c r="AM13" s="1131"/>
      <c r="AN13" s="1132"/>
      <c r="AO13" s="284">
        <v>61547</v>
      </c>
      <c r="AP13" s="284">
        <v>6381</v>
      </c>
      <c r="AQ13" s="285">
        <v>6397</v>
      </c>
      <c r="AR13" s="286">
        <v>-0.3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490</v>
      </c>
      <c r="AL14" s="1131"/>
      <c r="AM14" s="1131"/>
      <c r="AN14" s="1132"/>
      <c r="AO14" s="284">
        <v>20634</v>
      </c>
      <c r="AP14" s="284">
        <v>2139</v>
      </c>
      <c r="AQ14" s="285">
        <v>3603</v>
      </c>
      <c r="AR14" s="286">
        <v>-40.6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491</v>
      </c>
      <c r="AL15" s="1134"/>
      <c r="AM15" s="1134"/>
      <c r="AN15" s="1135"/>
      <c r="AO15" s="284">
        <v>-83834</v>
      </c>
      <c r="AP15" s="284">
        <v>-8692</v>
      </c>
      <c r="AQ15" s="285">
        <v>-9266</v>
      </c>
      <c r="AR15" s="286">
        <v>-6.2</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178</v>
      </c>
      <c r="AL16" s="1134"/>
      <c r="AM16" s="1134"/>
      <c r="AN16" s="1135"/>
      <c r="AO16" s="284">
        <v>1485926</v>
      </c>
      <c r="AP16" s="284">
        <v>154062</v>
      </c>
      <c r="AQ16" s="285">
        <v>204668</v>
      </c>
      <c r="AR16" s="286">
        <v>-24.7</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496</v>
      </c>
      <c r="AL21" s="1137"/>
      <c r="AM21" s="1137"/>
      <c r="AN21" s="1138"/>
      <c r="AO21" s="297">
        <v>10.89</v>
      </c>
      <c r="AP21" s="298">
        <v>17.07</v>
      </c>
      <c r="AQ21" s="299">
        <v>-6.18</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497</v>
      </c>
      <c r="AL22" s="1137"/>
      <c r="AM22" s="1137"/>
      <c r="AN22" s="1138"/>
      <c r="AO22" s="302">
        <v>93.6</v>
      </c>
      <c r="AP22" s="303">
        <v>95.6</v>
      </c>
      <c r="AQ22" s="304">
        <v>-2</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2" x14ac:dyDescent="0.2">
      <c r="A27" s="309"/>
      <c r="AO27" s="262"/>
      <c r="AP27" s="262"/>
      <c r="AQ27" s="262"/>
      <c r="AR27" s="262"/>
      <c r="AS27" s="262"/>
      <c r="AT27" s="262"/>
    </row>
    <row r="28" spans="1:46" ht="16.2" x14ac:dyDescent="0.2">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479</v>
      </c>
      <c r="AP30" s="272"/>
      <c r="AQ30" s="273" t="s">
        <v>480</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501</v>
      </c>
      <c r="AL32" s="1121"/>
      <c r="AM32" s="1121"/>
      <c r="AN32" s="1122"/>
      <c r="AO32" s="312">
        <v>1214979</v>
      </c>
      <c r="AP32" s="312">
        <v>125970</v>
      </c>
      <c r="AQ32" s="313">
        <v>121688</v>
      </c>
      <c r="AR32" s="314">
        <v>3.5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502</v>
      </c>
      <c r="AL33" s="1121"/>
      <c r="AM33" s="1121"/>
      <c r="AN33" s="1122"/>
      <c r="AO33" s="312" t="s">
        <v>488</v>
      </c>
      <c r="AP33" s="312" t="s">
        <v>488</v>
      </c>
      <c r="AQ33" s="313">
        <v>42</v>
      </c>
      <c r="AR33" s="314" t="s">
        <v>488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503</v>
      </c>
      <c r="AL34" s="1121"/>
      <c r="AM34" s="1121"/>
      <c r="AN34" s="1122"/>
      <c r="AO34" s="312" t="s">
        <v>488</v>
      </c>
      <c r="AP34" s="312" t="s">
        <v>488</v>
      </c>
      <c r="AQ34" s="313">
        <v>167</v>
      </c>
      <c r="AR34" s="314" t="s">
        <v>488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504</v>
      </c>
      <c r="AL35" s="1121"/>
      <c r="AM35" s="1121"/>
      <c r="AN35" s="1122"/>
      <c r="AO35" s="312">
        <v>67007</v>
      </c>
      <c r="AP35" s="312">
        <v>6947</v>
      </c>
      <c r="AQ35" s="313">
        <v>24481</v>
      </c>
      <c r="AR35" s="314">
        <v>-71.599999999999994</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505</v>
      </c>
      <c r="AL36" s="1121"/>
      <c r="AM36" s="1121"/>
      <c r="AN36" s="1122"/>
      <c r="AO36" s="312">
        <v>22979</v>
      </c>
      <c r="AP36" s="312">
        <v>2382</v>
      </c>
      <c r="AQ36" s="313">
        <v>4187</v>
      </c>
      <c r="AR36" s="314">
        <v>-43.1</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506</v>
      </c>
      <c r="AL37" s="1121"/>
      <c r="AM37" s="1121"/>
      <c r="AN37" s="1122"/>
      <c r="AO37" s="312">
        <v>14190</v>
      </c>
      <c r="AP37" s="312">
        <v>1471</v>
      </c>
      <c r="AQ37" s="313">
        <v>813</v>
      </c>
      <c r="AR37" s="314">
        <v>80.900000000000006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507</v>
      </c>
      <c r="AL38" s="1124"/>
      <c r="AM38" s="1124"/>
      <c r="AN38" s="1125"/>
      <c r="AO38" s="315">
        <v>1147</v>
      </c>
      <c r="AP38" s="315">
        <v>119</v>
      </c>
      <c r="AQ38" s="316">
        <v>19</v>
      </c>
      <c r="AR38" s="304">
        <v>526.29999999999995</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508</v>
      </c>
      <c r="AL39" s="1124"/>
      <c r="AM39" s="1124"/>
      <c r="AN39" s="1125"/>
      <c r="AO39" s="312">
        <v>-66978</v>
      </c>
      <c r="AP39" s="312">
        <v>-6944</v>
      </c>
      <c r="AQ39" s="313">
        <v>-4925</v>
      </c>
      <c r="AR39" s="314">
        <v>41</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509</v>
      </c>
      <c r="AL40" s="1121"/>
      <c r="AM40" s="1121"/>
      <c r="AN40" s="1122"/>
      <c r="AO40" s="312">
        <v>-829547</v>
      </c>
      <c r="AP40" s="312">
        <v>-86008</v>
      </c>
      <c r="AQ40" s="313">
        <v>-96916</v>
      </c>
      <c r="AR40" s="314">
        <v>-11.3</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288</v>
      </c>
      <c r="AL41" s="1127"/>
      <c r="AM41" s="1127"/>
      <c r="AN41" s="1128"/>
      <c r="AO41" s="312">
        <v>423777</v>
      </c>
      <c r="AP41" s="312">
        <v>43937</v>
      </c>
      <c r="AQ41" s="313">
        <v>49555</v>
      </c>
      <c r="AR41" s="314">
        <v>-11.3</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479</v>
      </c>
      <c r="AN49" s="1115" t="s">
        <v>512</v>
      </c>
      <c r="AO49" s="1116"/>
      <c r="AP49" s="1116"/>
      <c r="AQ49" s="1116"/>
      <c r="AR49" s="1117"/>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513</v>
      </c>
      <c r="AO50" s="329" t="s">
        <v>514</v>
      </c>
      <c r="AP50" s="330" t="s">
        <v>515</v>
      </c>
      <c r="AQ50" s="331" t="s">
        <v>516</v>
      </c>
      <c r="AR50" s="332" t="s">
        <v>517</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834044</v>
      </c>
      <c r="AN51" s="334">
        <v>76581</v>
      </c>
      <c r="AO51" s="335">
        <v>26.2</v>
      </c>
      <c r="AP51" s="336">
        <v>118252</v>
      </c>
      <c r="AQ51" s="337">
        <v>2.8</v>
      </c>
      <c r="AR51" s="338">
        <v>23.4</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270755</v>
      </c>
      <c r="AN52" s="342">
        <v>24860</v>
      </c>
      <c r="AO52" s="343">
        <v>56.9</v>
      </c>
      <c r="AP52" s="344">
        <v>49994</v>
      </c>
      <c r="AQ52" s="345">
        <v>-7.1</v>
      </c>
      <c r="AR52" s="346">
        <v>64</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995747</v>
      </c>
      <c r="AN53" s="334">
        <v>94223</v>
      </c>
      <c r="AO53" s="335">
        <v>23</v>
      </c>
      <c r="AP53" s="336">
        <v>200194</v>
      </c>
      <c r="AQ53" s="337">
        <v>69.3</v>
      </c>
      <c r="AR53" s="338">
        <v>-46.3</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408694</v>
      </c>
      <c r="AN54" s="342">
        <v>38673</v>
      </c>
      <c r="AO54" s="343">
        <v>55.6</v>
      </c>
      <c r="AP54" s="344">
        <v>106422</v>
      </c>
      <c r="AQ54" s="345">
        <v>112.9</v>
      </c>
      <c r="AR54" s="346">
        <v>-57.3</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2720275</v>
      </c>
      <c r="AN55" s="334">
        <v>264670</v>
      </c>
      <c r="AO55" s="335">
        <v>180.9</v>
      </c>
      <c r="AP55" s="336">
        <v>196914</v>
      </c>
      <c r="AQ55" s="337">
        <v>-1.6</v>
      </c>
      <c r="AR55" s="338">
        <v>182.5</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1516376</v>
      </c>
      <c r="AN56" s="342">
        <v>147536</v>
      </c>
      <c r="AO56" s="343">
        <v>281.5</v>
      </c>
      <c r="AP56" s="344">
        <v>98966</v>
      </c>
      <c r="AQ56" s="345">
        <v>-7</v>
      </c>
      <c r="AR56" s="346">
        <v>288.5</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1382880</v>
      </c>
      <c r="AN57" s="334">
        <v>138288</v>
      </c>
      <c r="AO57" s="335">
        <v>-47.8</v>
      </c>
      <c r="AP57" s="336">
        <v>204757</v>
      </c>
      <c r="AQ57" s="337">
        <v>4</v>
      </c>
      <c r="AR57" s="338">
        <v>-51.8</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1067524</v>
      </c>
      <c r="AN58" s="342">
        <v>106752</v>
      </c>
      <c r="AO58" s="343">
        <v>-27.6</v>
      </c>
      <c r="AP58" s="344">
        <v>106071</v>
      </c>
      <c r="AQ58" s="345">
        <v>7.2</v>
      </c>
      <c r="AR58" s="346">
        <v>-34.799999999999997</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1855069</v>
      </c>
      <c r="AN59" s="334">
        <v>192335</v>
      </c>
      <c r="AO59" s="335">
        <v>39.1</v>
      </c>
      <c r="AP59" s="336">
        <v>194971</v>
      </c>
      <c r="AQ59" s="337">
        <v>-4.8</v>
      </c>
      <c r="AR59" s="338">
        <v>43.9</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1404550</v>
      </c>
      <c r="AN60" s="342">
        <v>145625</v>
      </c>
      <c r="AO60" s="343">
        <v>36.4</v>
      </c>
      <c r="AP60" s="344">
        <v>105966</v>
      </c>
      <c r="AQ60" s="345">
        <v>-0.1</v>
      </c>
      <c r="AR60" s="346">
        <v>36.5</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1557603</v>
      </c>
      <c r="AN61" s="349">
        <v>153219</v>
      </c>
      <c r="AO61" s="350">
        <v>44.3</v>
      </c>
      <c r="AP61" s="351">
        <v>183018</v>
      </c>
      <c r="AQ61" s="352">
        <v>13.9</v>
      </c>
      <c r="AR61" s="338">
        <v>30.4</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933580</v>
      </c>
      <c r="AN62" s="342">
        <v>92689</v>
      </c>
      <c r="AO62" s="343">
        <v>80.599999999999994</v>
      </c>
      <c r="AP62" s="344">
        <v>93484</v>
      </c>
      <c r="AQ62" s="345">
        <v>21.2</v>
      </c>
      <c r="AR62" s="346">
        <v>59.4</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QKVZTxSwEqDQarJRDXR2sjeuFOfaNsITeeqL0BI6v0od7UhJ4edzqE2YBwZTflwy1FEEBXv04P2f4LRhTOYu+Q==" saltValue="R7b38qTaVT4SSP9KFTOWq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DU121"/>
  <sheetViews>
    <sheetView showGridLines="0" topLeftCell="AH79" zoomScale="70" zoomScaleNormal="7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0" spans="125:125" ht="13.5" hidden="1" customHeight="1" x14ac:dyDescent="0.2"/>
    <row r="121" spans="125:125" ht="13.5" hidden="1" customHeight="1" x14ac:dyDescent="0.2">
      <c r="DU121" s="259"/>
    </row>
  </sheetData>
  <sheetProtection algorithmName="SHA-512" hashValue="3/EPsafBjnZGbWgaYfzA33WnvXTuJVb29wgxQ3CYskYDszelsGimfIjKoKy+qvMwBTXaib+3qcPO57IjQ52G6A==" saltValue="h+fo2JgkhM2OqfvUN0GUu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EL116"/>
  <sheetViews>
    <sheetView showGridLines="0" tabSelected="1" topLeftCell="A82" zoomScale="60" zoomScaleNormal="6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ftMyokonzH04gG1kqvj/9iCxi+AFpijfQpmyzI0l2Ah4UVj6xf128n2lhvsjo5F+Zjc89sbcysrz01Wq/b1lMA==" saltValue="c9XZHHaXqo7UxMxF6huRX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00B050"/>
    <pageSetUpPr fitToPage="1"/>
  </sheetPr>
  <dimension ref="B1:J50"/>
  <sheetViews>
    <sheetView showGridLines="0" topLeftCell="A22" zoomScale="50" zoomScaleNormal="5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34.93</v>
      </c>
      <c r="G47" s="12">
        <v>40.270000000000003</v>
      </c>
      <c r="H47" s="12">
        <v>48.81</v>
      </c>
      <c r="I47" s="12">
        <v>52.47</v>
      </c>
      <c r="J47" s="13">
        <v>57.9</v>
      </c>
    </row>
    <row r="48" spans="2:10" ht="57.75" customHeight="1" x14ac:dyDescent="0.2">
      <c r="B48" s="14"/>
      <c r="C48" s="1141" t="s">
        <v>4</v>
      </c>
      <c r="D48" s="1141"/>
      <c r="E48" s="1142"/>
      <c r="F48" s="15">
        <v>3.95</v>
      </c>
      <c r="G48" s="16">
        <v>2.6</v>
      </c>
      <c r="H48" s="16">
        <v>4.97</v>
      </c>
      <c r="I48" s="16">
        <v>5.07</v>
      </c>
      <c r="J48" s="17">
        <v>4.96</v>
      </c>
    </row>
    <row r="49" spans="2:10" ht="57.75" customHeight="1" thickBot="1" x14ac:dyDescent="0.25">
      <c r="B49" s="18"/>
      <c r="C49" s="1143" t="s">
        <v>5</v>
      </c>
      <c r="D49" s="1143"/>
      <c r="E49" s="1144"/>
      <c r="F49" s="19">
        <v>1.74</v>
      </c>
      <c r="G49" s="20">
        <v>5.62</v>
      </c>
      <c r="H49" s="20">
        <v>12.89</v>
      </c>
      <c r="I49" s="20">
        <v>3.19</v>
      </c>
      <c r="J49" s="21">
        <v>5.85</v>
      </c>
    </row>
    <row r="50" spans="2:10" ht="13.2" x14ac:dyDescent="0.2"/>
  </sheetData>
  <sheetProtection algorithmName="SHA-512" hashValue="N3EuyO0qIZ1JB6FYSAx4HpiEOO4bHkdDsSrbMV5CvQN1LOFmhtCgOo/dmaddlvR/adN93UOLGEoeLf18eUxYhQ==" saltValue="bSpedfezJQQcYO99PDk0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2025-03-13T04:52:09Z</cp:lastPrinted>
  <dcterms:created xsi:type="dcterms:W3CDTF">2025-02-19T00:29:28Z</dcterms:created>
  <dcterms:modified xsi:type="dcterms:W3CDTF">2025-03-13T04:53:36Z</dcterms:modified>
  <cp:category/>
</cp:coreProperties>
</file>