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7000上下水道課\青森県総務部市町村課\公営企業経営分析\農業集落排水事業\R05\HP公表用\"/>
    </mc:Choice>
  </mc:AlternateContent>
  <workbookProtection workbookAlgorithmName="SHA-512" workbookHashValue="m+8axyzk5ltEhCMyUyRbPkZac98CYGi1huib+UxY8uP/2MT2cf3jlLIj4Tq2Y0jeH3qQfRGj7R1foatfF8J0WA==" workbookSaltValue="4QaexMRkQaA+NsdbMLsUrw==" workbookSpinCount="100000" lockStructure="1"/>
  <bookViews>
    <workbookView xWindow="0" yWindow="0" windowWidth="28800" windowHeight="117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<sst xmlns="http://schemas.openxmlformats.org/spreadsheetml/2006/main" count="236" uniqueCount="119">
  <si>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</si>
  <si>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</si>
  <si>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</si>
  <si>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</si>
  <si>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</si>
  <si>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</si>
  <si>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</si>
  <si>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</si>
  <si>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</si>
  <si>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</si>
  <si>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</si>
  <si>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</si>
  <si>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</si>
  <si>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</si>
  <si>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</si>
  <si>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</si>
  <si>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</si>
  <si>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</si>
  <si>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</si>
  <si>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</si>
  <si>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</si>
  <si>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</si>
  <si>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</si>
  <si>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</si>
  <si>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</si>
  <si>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</si>
  <si>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</si>
  <si>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</si>
  <si>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</si>
  <si>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</si>
  <si>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</si>
  <si>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</si>
  <si>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</si>
  <si>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</si>
  <si>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</si>
  <si>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</si>
  <si>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</si>
  <si>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</si>
  <si>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</si>
  <si>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</si>
  <si>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</si>
  <si>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</si>
  <si>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</si>
  <si>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</si>
  <si>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</si>
  <si>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</si>
  <si>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</si>
  <si>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</si>
  <si>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</si>
  <si>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</si>
  <si>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</si>
  <si>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</si>
  <si>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</si>
  <si>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</si>
  <si>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</si>
  <si>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</si>
  <si>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</si>
  <si>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</si>
  <si>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</si>
  <si>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</si>
  <si>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</si>
  <si>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</si>
  <si>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</si>
  <si>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</si>
  <si>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</si>
  <si>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</si>
  <si>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</si>
  <si>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</si>
  <si>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</si>
  <si>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</si>
  <si>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</si>
  <si>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</si>
  <si>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</si>
  <si>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</si>
  <si>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</si>
  <si>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</si>
  <si>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</si>
  <si>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</si>
  <si>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</si>
  <si>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</si>
  <si>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</si>
  <si>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</si>
  <si>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</si>
  <si>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</si>
  <si>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</si>
  <si>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</si>
  <si>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</si>
  <si>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</si>
  <si>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</si>
  <si>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</si>
  <si>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</si>
  <si>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</si>
  <si>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</si>
  <si>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</si>
  <si>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</si>
  <si>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</si>
  <si>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</si>
  <si>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</si>
  <si>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中泊町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</si>
  <si>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</si>
  <si>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</si>
  <si>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</si>
  <si>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</si>
  <si>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</si>
  <si>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</si>
  <si>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</si>
  <si>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</si>
  <si>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</si>
  <si>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</si>
  <si>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</si>
  <si>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</si>
  <si>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</si>
  <si>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</si>
  <si>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</si>
  <si>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</si>
  <si>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</si>
  <si>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現施設は、供用開始後26年を経過していることから、老朽施設の補修、更新等が必要となってくる。今後は最適整備計画に基づき、計画的な設備更新をしていかなければならない。</t>
    <rPh sb="1" eb="2">
      <t>ゲン</t>
    </rPh>
    <rPh sb="2" eb="4">
      <t>シセツ</t>
    </rPh>
    <rPh sb="6" eb="8">
      <t>キョウヨウ</t>
    </rPh>
    <rPh sb="8" eb="10">
      <t>カイシ</t>
    </rPh>
    <rPh sb="10" eb="11">
      <t>ゴ</t>
    </rPh>
    <rPh sb="13" eb="14">
      <t>ネン</t>
    </rPh>
    <rPh sb="15" eb="17">
      <t>ケイカ</t>
    </rPh>
    <rPh sb="26" eb="28">
      <t>ロウキュウ</t>
    </rPh>
    <rPh sb="28" eb="30">
      <t>シセツ</t>
    </rPh>
    <rPh sb="31" eb="33">
      <t>ホシュウ</t>
    </rPh>
    <rPh sb="34" eb="36">
      <t>コウシン</t>
    </rPh>
    <rPh sb="36" eb="37">
      <t>トウ</t>
    </rPh>
    <rPh sb="38" eb="40">
      <t>ヒツヨウ</t>
    </rPh>
    <rPh sb="47" eb="49">
      <t>コンゴ</t>
    </rPh>
    <rPh sb="50" eb="52">
      <t>サイテキ</t>
    </rPh>
    <rPh sb="52" eb="54">
      <t>セイビ</t>
    </rPh>
    <rPh sb="54" eb="56">
      <t>ケイカク</t>
    </rPh>
    <rPh sb="57" eb="58">
      <t>モト</t>
    </rPh>
    <rPh sb="61" eb="64">
      <t>ケイカクテキ</t>
    </rPh>
    <rPh sb="65" eb="67">
      <t>セツビ</t>
    </rPh>
    <rPh sb="67" eb="69">
      <t>コウシン</t>
    </rPh>
    <phoneticPr fontId="4"/>
  </si>
  <si>
    <t>　収支は黒字となっているが、現状は一般会計からの繰入金で多くを賄っているため、健全性のある経営とは言えない状況にある。過疎化、少子高齢化が加速している現状で、経営が継続不能とならないよう基本計画である経営戦略の改定を実施し、経営の健全化を図っていきたい。</t>
    <rPh sb="1" eb="3">
      <t>シュウシ</t>
    </rPh>
    <rPh sb="4" eb="6">
      <t>クロジ</t>
    </rPh>
    <rPh sb="14" eb="16">
      <t>ゲンジョウ</t>
    </rPh>
    <rPh sb="17" eb="19">
      <t>イッパン</t>
    </rPh>
    <rPh sb="19" eb="21">
      <t>カイケイ</t>
    </rPh>
    <rPh sb="24" eb="26">
      <t>クリイレ</t>
    </rPh>
    <rPh sb="26" eb="27">
      <t>キン</t>
    </rPh>
    <rPh sb="28" eb="29">
      <t>オオ</t>
    </rPh>
    <rPh sb="31" eb="32">
      <t>マカナ</t>
    </rPh>
    <rPh sb="39" eb="42">
      <t>ケンゼンセイ</t>
    </rPh>
    <rPh sb="45" eb="47">
      <t>ケイエイ</t>
    </rPh>
    <rPh sb="49" eb="50">
      <t>イ</t>
    </rPh>
    <rPh sb="53" eb="55">
      <t>ジョウキョウ</t>
    </rPh>
    <rPh sb="59" eb="62">
      <t>カソカ</t>
    </rPh>
    <rPh sb="63" eb="65">
      <t>ショウシ</t>
    </rPh>
    <rPh sb="65" eb="68">
      <t>コウレイカ</t>
    </rPh>
    <rPh sb="69" eb="71">
      <t>カソク</t>
    </rPh>
    <rPh sb="75" eb="77">
      <t>ゲンジョウ</t>
    </rPh>
    <rPh sb="79" eb="81">
      <t>ケイエイ</t>
    </rPh>
    <rPh sb="82" eb="84">
      <t>ケイゾク</t>
    </rPh>
    <rPh sb="84" eb="86">
      <t>フノウ</t>
    </rPh>
    <rPh sb="93" eb="95">
      <t>キホン</t>
    </rPh>
    <rPh sb="95" eb="97">
      <t>ケイカク</t>
    </rPh>
    <rPh sb="100" eb="102">
      <t>ケイエイ</t>
    </rPh>
    <rPh sb="102" eb="104">
      <t>センリャク</t>
    </rPh>
    <rPh sb="105" eb="107">
      <t>カイテイ</t>
    </rPh>
    <rPh sb="108" eb="110">
      <t>ジッシ</t>
    </rPh>
    <rPh sb="112" eb="114">
      <t>ケイエイ</t>
    </rPh>
    <rPh sb="115" eb="118">
      <t>ケンゼンカ</t>
    </rPh>
    <rPh sb="119" eb="120">
      <t>ハカ</t>
    </rPh>
    <phoneticPr fontId="4"/>
  </si>
  <si>
    <t>①収益的収支比率は101.25％と100％を上回っているが、依然として一般会計からの繰入金により収支均衡を保っている。
④企業債残高の残額が全て一般会計からの繰入対象であり、特別会計での実質負担は0となる。
⑤⑥経費回収率は前年度比で6.48ポイント減の36.94％、汚水処理原価は前年度比58.96円上回り393.76円となった。これは、汚水処理原価が高くなったことにより回収率が減少したもの。使用料収入は、前年度比で僅かではあるが増となっている。
⑦年間総処理水量の増加により、0.17ポイント増の26.58％となっている。
⑧現在処理区域内人口及び現在水洗便所設置済人口ともに減少しており、分母となる現在処理区域内人口の減少率が高いため前年度比で2.13ポイント増の55.53%となっている。</t>
    <rPh sb="1" eb="4">
      <t>シュウエキテキ</t>
    </rPh>
    <rPh sb="4" eb="6">
      <t>シュウシ</t>
    </rPh>
    <rPh sb="6" eb="8">
      <t>ヒリツ</t>
    </rPh>
    <rPh sb="22" eb="24">
      <t>ウワマワ</t>
    </rPh>
    <rPh sb="30" eb="32">
      <t>イゼン</t>
    </rPh>
    <rPh sb="35" eb="37">
      <t>イッパン</t>
    </rPh>
    <rPh sb="37" eb="39">
      <t>カイケイ</t>
    </rPh>
    <rPh sb="42" eb="44">
      <t>クリイレ</t>
    </rPh>
    <rPh sb="44" eb="45">
      <t>キン</t>
    </rPh>
    <rPh sb="48" eb="50">
      <t>シュウシ</t>
    </rPh>
    <rPh sb="50" eb="52">
      <t>キンコウ</t>
    </rPh>
    <rPh sb="53" eb="54">
      <t>タモ</t>
    </rPh>
    <rPh sb="62" eb="64">
      <t>キギョウ</t>
    </rPh>
    <rPh sb="64" eb="65">
      <t>サイ</t>
    </rPh>
    <rPh sb="65" eb="67">
      <t>ザンダカ</t>
    </rPh>
    <rPh sb="68" eb="70">
      <t>ザンガク</t>
    </rPh>
    <rPh sb="71" eb="72">
      <t>スベ</t>
    </rPh>
    <rPh sb="73" eb="75">
      <t>イッパン</t>
    </rPh>
    <rPh sb="75" eb="77">
      <t>カイケイ</t>
    </rPh>
    <rPh sb="80" eb="82">
      <t>クリイレ</t>
    </rPh>
    <rPh sb="82" eb="84">
      <t>タイショウ</t>
    </rPh>
    <rPh sb="88" eb="90">
      <t>トクベツ</t>
    </rPh>
    <rPh sb="90" eb="92">
      <t>カイケイ</t>
    </rPh>
    <rPh sb="94" eb="96">
      <t>ジッシツ</t>
    </rPh>
    <rPh sb="96" eb="98">
      <t>フタン</t>
    </rPh>
    <rPh sb="108" eb="110">
      <t>ケイヒ</t>
    </rPh>
    <rPh sb="110" eb="112">
      <t>カイシュウ</t>
    </rPh>
    <rPh sb="112" eb="113">
      <t>リツ</t>
    </rPh>
    <rPh sb="114" eb="118">
      <t>ゼンネンドヒ</t>
    </rPh>
    <rPh sb="127" eb="128">
      <t>ゲン</t>
    </rPh>
    <rPh sb="136" eb="138">
      <t>オスイ</t>
    </rPh>
    <rPh sb="138" eb="140">
      <t>ショリ</t>
    </rPh>
    <rPh sb="140" eb="142">
      <t>ゲンカ</t>
    </rPh>
    <rPh sb="143" eb="147">
      <t>ゼンネンドヒ</t>
    </rPh>
    <rPh sb="152" eb="153">
      <t>エン</t>
    </rPh>
    <rPh sb="153" eb="155">
      <t>ウワマワ</t>
    </rPh>
    <rPh sb="162" eb="163">
      <t>エン</t>
    </rPh>
    <rPh sb="172" eb="174">
      <t>オスイ</t>
    </rPh>
    <rPh sb="174" eb="176">
      <t>ショリ</t>
    </rPh>
    <rPh sb="176" eb="178">
      <t>ゲンカ</t>
    </rPh>
    <rPh sb="179" eb="180">
      <t>タカ</t>
    </rPh>
    <rPh sb="189" eb="191">
      <t>カイシュウ</t>
    </rPh>
    <rPh sb="191" eb="192">
      <t>リツ</t>
    </rPh>
    <rPh sb="193" eb="195">
      <t>ゲンショウ</t>
    </rPh>
    <rPh sb="200" eb="203">
      <t>シヨウリョウ</t>
    </rPh>
    <rPh sb="203" eb="205">
      <t>シュウニュウ</t>
    </rPh>
    <rPh sb="207" eb="211">
      <t>ゼンネンドヒ</t>
    </rPh>
    <rPh sb="212" eb="213">
      <t>ワズ</t>
    </rPh>
    <rPh sb="219" eb="220">
      <t>ゾウ</t>
    </rPh>
    <rPh sb="230" eb="232">
      <t>ネンカン</t>
    </rPh>
    <rPh sb="232" eb="233">
      <t>ソウ</t>
    </rPh>
    <rPh sb="233" eb="235">
      <t>ショリ</t>
    </rPh>
    <rPh sb="235" eb="237">
      <t>スイリョウ</t>
    </rPh>
    <rPh sb="238" eb="240">
      <t>ゾウカ</t>
    </rPh>
    <rPh sb="252" eb="253">
      <t>ゾウ</t>
    </rPh>
    <rPh sb="270" eb="272">
      <t>ゲンザイ</t>
    </rPh>
    <rPh sb="272" eb="274">
      <t>ショリ</t>
    </rPh>
    <rPh sb="274" eb="276">
      <t>クイキ</t>
    </rPh>
    <rPh sb="276" eb="277">
      <t>ナイ</t>
    </rPh>
    <rPh sb="277" eb="279">
      <t>ジンコウ</t>
    </rPh>
    <rPh sb="279" eb="280">
      <t>オヨ</t>
    </rPh>
    <rPh sb="281" eb="283">
      <t>ゲンザイ</t>
    </rPh>
    <rPh sb="283" eb="285">
      <t>スイセン</t>
    </rPh>
    <rPh sb="285" eb="287">
      <t>ベンジョ</t>
    </rPh>
    <rPh sb="287" eb="289">
      <t>セッチ</t>
    </rPh>
    <rPh sb="289" eb="290">
      <t>ズ</t>
    </rPh>
    <rPh sb="290" eb="292">
      <t>ジンコウ</t>
    </rPh>
    <rPh sb="295" eb="297">
      <t>ゲンショウ</t>
    </rPh>
    <rPh sb="302" eb="304">
      <t>ブンボ</t>
    </rPh>
    <rPh sb="307" eb="309">
      <t>ゲンザイ</t>
    </rPh>
    <rPh sb="317" eb="319">
      <t>ゲンショウ</t>
    </rPh>
    <rPh sb="319" eb="320">
      <t>リツ</t>
    </rPh>
    <rPh sb="321" eb="322">
      <t>タカ</t>
    </rPh>
    <rPh sb="325" eb="329">
      <t>ゼンネンドヒ</t>
    </rPh>
    <rPh sb="338" eb="339">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</si>
</sst>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73-4727-B277-9F6D48723DD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7F73-4727-B277-9F6D48723DD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19.010000000000002</c:v>
                </c:pt>
                <c:pt idx="1">
                  <c:v>24.12</c:v>
                </c:pt>
                <c:pt idx="2">
                  <c:v>27.29</c:v>
                </c:pt>
                <c:pt idx="3">
                  <c:v>26.41</c:v>
                </c:pt>
                <c:pt idx="4">
                  <c:v>26.58</c:v>
                </c:pt>
              </c:numCache>
            </c:numRef>
          </c:val>
          <c:extLst>
            <c:ext xmlns:c16="http://schemas.microsoft.com/office/drawing/2014/chart" uri="{C3380CC4-5D6E-409C-BE32-E72D297353CC}">
              <c16:uniqueId val="{00000000-C0AC-4C0B-8C37-1D6F515BFF3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C0AC-4C0B-8C37-1D6F515BFF3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53.25</c:v>
                </c:pt>
                <c:pt idx="1">
                  <c:v>52.33</c:v>
                </c:pt>
                <c:pt idx="2">
                  <c:v>52.29</c:v>
                </c:pt>
                <c:pt idx="3">
                  <c:v>53.4</c:v>
                </c:pt>
                <c:pt idx="4">
                  <c:v>55.53</c:v>
                </c:pt>
              </c:numCache>
            </c:numRef>
          </c:val>
          <c:extLst>
            <c:ext xmlns:c16="http://schemas.microsoft.com/office/drawing/2014/chart" uri="{C3380CC4-5D6E-409C-BE32-E72D297353CC}">
              <c16:uniqueId val="{00000000-EEE8-4884-8D4D-3745E492C3E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EEE8-4884-8D4D-3745E492C3E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99.97</c:v>
                </c:pt>
                <c:pt idx="1">
                  <c:v>99.35</c:v>
                </c:pt>
                <c:pt idx="2">
                  <c:v>100.12</c:v>
                </c:pt>
                <c:pt idx="3">
                  <c:v>100.51</c:v>
                </c:pt>
                <c:pt idx="4">
                  <c:v>101.25</c:v>
                </c:pt>
              </c:numCache>
            </c:numRef>
          </c:val>
          <c:extLst>
            <c:ext xmlns:c16="http://schemas.microsoft.com/office/drawing/2014/chart" uri="{C3380CC4-5D6E-409C-BE32-E72D297353CC}">
              <c16:uniqueId val="{00000000-210E-4EC4-A3D7-2B70AB19640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0E-4EC4-A3D7-2B70AB19640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CD-416F-A846-33450FEFC48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CD-416F-A846-33450FEFC48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18-43F4-B8CB-0D559CBADE9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18-43F4-B8CB-0D559CBADE9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5E-439E-8324-A97D9CD2701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5E-439E-8324-A97D9CD2701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45-4B7B-8C42-3A0E4E25E79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45-4B7B-8C42-3A0E4E25E79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DD-49AD-9321-4B979A5F07D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2FDD-49AD-9321-4B979A5F07D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49.82</c:v>
                </c:pt>
                <c:pt idx="1">
                  <c:v>47.71</c:v>
                </c:pt>
                <c:pt idx="2">
                  <c:v>43.47</c:v>
                </c:pt>
                <c:pt idx="3">
                  <c:v>43.42</c:v>
                </c:pt>
                <c:pt idx="4">
                  <c:v>36.94</c:v>
                </c:pt>
              </c:numCache>
            </c:numRef>
          </c:val>
          <c:extLst>
            <c:ext xmlns:c16="http://schemas.microsoft.com/office/drawing/2014/chart" uri="{C3380CC4-5D6E-409C-BE32-E72D297353CC}">
              <c16:uniqueId val="{00000000-FBFF-4CCB-BE03-799B81A1AA3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FBFF-4CCB-BE03-799B81A1AA3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287.22000000000003</c:v>
                </c:pt>
                <c:pt idx="1">
                  <c:v>300.94</c:v>
                </c:pt>
                <c:pt idx="2">
                  <c:v>337.42</c:v>
                </c:pt>
                <c:pt idx="3">
                  <c:v>334.8</c:v>
                </c:pt>
                <c:pt idx="4">
                  <c:v>393.76</c:v>
                </c:pt>
              </c:numCache>
            </c:numRef>
          </c:val>
          <c:extLst>
            <c:ext xmlns:c16="http://schemas.microsoft.com/office/drawing/2014/chart" uri="{C3380CC4-5D6E-409C-BE32-E72D297353CC}">
              <c16:uniqueId val="{00000000-3307-4567-9B5D-799A19AD00E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3307-4567-9B5D-799A19AD00E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H1"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青森県　中泊町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10000</v>
      </c>
      <c r="AM8" s="46"/>
      <c r="AN8" s="46"/>
      <c r="AO8" s="46"/>
      <c r="AP8" s="46"/>
      <c r="AQ8" s="46"/>
      <c r="AR8" s="46"/>
      <c r="AS8" s="46"/>
      <c r="AT8" s="45">
        <f>データ!T6</f>
        <v>216.34</v>
      </c>
      <c r="AU8" s="45"/>
      <c r="AV8" s="45"/>
      <c r="AW8" s="45"/>
      <c r="AX8" s="45"/>
      <c r="AY8" s="45"/>
      <c r="AZ8" s="45"/>
      <c r="BA8" s="45"/>
      <c r="BB8" s="45">
        <f>データ!U6</f>
        <v>46.22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9.14</v>
      </c>
      <c r="Q10" s="45"/>
      <c r="R10" s="45"/>
      <c r="S10" s="45"/>
      <c r="T10" s="45"/>
      <c r="U10" s="45"/>
      <c r="V10" s="45"/>
      <c r="W10" s="45">
        <f>データ!Q6</f>
        <v>74.680000000000007</v>
      </c>
      <c r="X10" s="45"/>
      <c r="Y10" s="45"/>
      <c r="Z10" s="45"/>
      <c r="AA10" s="45"/>
      <c r="AB10" s="45"/>
      <c r="AC10" s="45"/>
      <c r="AD10" s="46">
        <f>データ!R6</f>
        <v>2695</v>
      </c>
      <c r="AE10" s="46"/>
      <c r="AF10" s="46"/>
      <c r="AG10" s="46"/>
      <c r="AH10" s="46"/>
      <c r="AI10" s="46"/>
      <c r="AJ10" s="46"/>
      <c r="AK10" s="2"/>
      <c r="AL10" s="46">
        <f>データ!V6</f>
        <v>904</v>
      </c>
      <c r="AM10" s="46"/>
      <c r="AN10" s="46"/>
      <c r="AO10" s="46"/>
      <c r="AP10" s="46"/>
      <c r="AQ10" s="46"/>
      <c r="AR10" s="46"/>
      <c r="AS10" s="46"/>
      <c r="AT10" s="45">
        <f>データ!W6</f>
        <v>0.65</v>
      </c>
      <c r="AU10" s="45"/>
      <c r="AV10" s="45"/>
      <c r="AW10" s="45"/>
      <c r="AX10" s="45"/>
      <c r="AY10" s="45"/>
      <c r="AZ10" s="45"/>
      <c r="BA10" s="45"/>
      <c r="BB10" s="45">
        <f>データ!X6</f>
        <v>1390.77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e1C3Fvwz8+K3+SVO9XfFVUbFP5P/4g2p3d0fFzHTA3vrOAmwkSONs4NVkG8bSPGO08bU3Xl4nznxWmLHCNRsSQ==" saltValue="Y9Hz2laexyKyMQZQPfKTo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23876</v>
      </c>
      <c r="D6" s="19">
        <f t="shared" si="3"/>
        <v>47</v>
      </c>
      <c r="E6" s="19">
        <f t="shared" si="3"/>
        <v>17</v>
      </c>
      <c r="F6" s="19">
        <f t="shared" si="3"/>
        <v>5</v>
      </c>
      <c r="G6" s="19">
        <f t="shared" si="3"/>
        <v>0</v>
      </c>
      <c r="H6" s="19" t="str">
        <f t="shared" si="3"/>
        <v>青森県　中泊町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9.14</v>
      </c>
      <c r="Q6" s="20">
        <f t="shared" si="3"/>
        <v>74.680000000000007</v>
      </c>
      <c r="R6" s="20">
        <f t="shared" si="3"/>
        <v>2695</v>
      </c>
      <c r="S6" s="20">
        <f t="shared" si="3"/>
        <v>10000</v>
      </c>
      <c r="T6" s="20">
        <f t="shared" si="3"/>
        <v>216.34</v>
      </c>
      <c r="U6" s="20">
        <f t="shared" si="3"/>
        <v>46.22</v>
      </c>
      <c r="V6" s="20">
        <f t="shared" si="3"/>
        <v>904</v>
      </c>
      <c r="W6" s="20">
        <f t="shared" si="3"/>
        <v>0.65</v>
      </c>
      <c r="X6" s="20">
        <f t="shared" si="3"/>
        <v>1390.77</v>
      </c>
      <c r="Y6" s="21">
        <f>IF(Y7="",NA(),Y7)</f>
        <v>99.97</v>
      </c>
      <c r="Z6" s="21">
        <f t="shared" ref="Z6:AH6" si="4">IF(Z7="",NA(),Z7)</f>
        <v>99.35</v>
      </c>
      <c r="AA6" s="21">
        <f t="shared" si="4"/>
        <v>100.12</v>
      </c>
      <c r="AB6" s="21">
        <f t="shared" si="4"/>
        <v>100.51</v>
      </c>
      <c r="AC6" s="21">
        <f t="shared" si="4"/>
        <v>101.25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49.82</v>
      </c>
      <c r="BR6" s="21">
        <f t="shared" ref="BR6:BZ6" si="8">IF(BR7="",NA(),BR7)</f>
        <v>47.71</v>
      </c>
      <c r="BS6" s="21">
        <f t="shared" si="8"/>
        <v>43.47</v>
      </c>
      <c r="BT6" s="21">
        <f t="shared" si="8"/>
        <v>43.42</v>
      </c>
      <c r="BU6" s="21">
        <f t="shared" si="8"/>
        <v>36.94</v>
      </c>
      <c r="BV6" s="21">
        <f t="shared" si="8"/>
        <v>57.77</v>
      </c>
      <c r="BW6" s="21">
        <f t="shared" si="8"/>
        <v>57.31</v>
      </c>
      <c r="BX6" s="21">
        <f t="shared" si="8"/>
        <v>57.08</v>
      </c>
      <c r="BY6" s="21">
        <f t="shared" si="8"/>
        <v>56.26</v>
      </c>
      <c r="BZ6" s="21">
        <f t="shared" si="8"/>
        <v>52.94</v>
      </c>
      <c r="CA6" s="20" t="str">
        <f>IF(CA7="","",IF(CA7="-","【-】","【"&amp;SUBSTITUTE(TEXT(CA7,"#,##0.00"),"-","△")&amp;"】"))</f>
        <v>【57.02】</v>
      </c>
      <c r="CB6" s="21">
        <f>IF(CB7="",NA(),CB7)</f>
        <v>287.22000000000003</v>
      </c>
      <c r="CC6" s="21">
        <f t="shared" ref="CC6:CK6" si="9">IF(CC7="",NA(),CC7)</f>
        <v>300.94</v>
      </c>
      <c r="CD6" s="21">
        <f t="shared" si="9"/>
        <v>337.42</v>
      </c>
      <c r="CE6" s="21">
        <f t="shared" si="9"/>
        <v>334.8</v>
      </c>
      <c r="CF6" s="21">
        <f t="shared" si="9"/>
        <v>393.76</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19.010000000000002</v>
      </c>
      <c r="CN6" s="21">
        <f t="shared" ref="CN6:CV6" si="10">IF(CN7="",NA(),CN7)</f>
        <v>24.12</v>
      </c>
      <c r="CO6" s="21">
        <f t="shared" si="10"/>
        <v>27.29</v>
      </c>
      <c r="CP6" s="21">
        <f t="shared" si="10"/>
        <v>26.41</v>
      </c>
      <c r="CQ6" s="21">
        <f t="shared" si="10"/>
        <v>26.58</v>
      </c>
      <c r="CR6" s="21">
        <f t="shared" si="10"/>
        <v>50.68</v>
      </c>
      <c r="CS6" s="21">
        <f t="shared" si="10"/>
        <v>50.14</v>
      </c>
      <c r="CT6" s="21">
        <f t="shared" si="10"/>
        <v>54.83</v>
      </c>
      <c r="CU6" s="21">
        <f t="shared" si="10"/>
        <v>66.53</v>
      </c>
      <c r="CV6" s="21">
        <f t="shared" si="10"/>
        <v>52.35</v>
      </c>
      <c r="CW6" s="20" t="str">
        <f>IF(CW7="","",IF(CW7="-","【-】","【"&amp;SUBSTITUTE(TEXT(CW7,"#,##0.00"),"-","△")&amp;"】"))</f>
        <v>【52.55】</v>
      </c>
      <c r="CX6" s="21">
        <f>IF(CX7="",NA(),CX7)</f>
        <v>53.25</v>
      </c>
      <c r="CY6" s="21">
        <f t="shared" ref="CY6:DG6" si="11">IF(CY7="",NA(),CY7)</f>
        <v>52.33</v>
      </c>
      <c r="CZ6" s="21">
        <f t="shared" si="11"/>
        <v>52.29</v>
      </c>
      <c r="DA6" s="21">
        <f t="shared" si="11"/>
        <v>53.4</v>
      </c>
      <c r="DB6" s="21">
        <f t="shared" si="11"/>
        <v>55.53</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23876</v>
      </c>
      <c r="D7" s="23">
        <v>47</v>
      </c>
      <c r="E7" s="23">
        <v>17</v>
      </c>
      <c r="F7" s="23">
        <v>5</v>
      </c>
      <c r="G7" s="23">
        <v>0</v>
      </c>
      <c r="H7" s="23" t="s">
        <v>98</v>
      </c>
      <c r="I7" s="23" t="s">
        <v>99</v>
      </c>
      <c r="J7" s="23" t="s">
        <v>100</v>
      </c>
      <c r="K7" s="23" t="s">
        <v>101</v>
      </c>
      <c r="L7" s="23" t="s">
        <v>102</v>
      </c>
      <c r="M7" s="23" t="s">
        <v>103</v>
      </c>
      <c r="N7" s="24" t="s">
        <v>104</v>
      </c>
      <c r="O7" s="24" t="s">
        <v>105</v>
      </c>
      <c r="P7" s="24">
        <v>9.14</v>
      </c>
      <c r="Q7" s="24">
        <v>74.680000000000007</v>
      </c>
      <c r="R7" s="24">
        <v>2695</v>
      </c>
      <c r="S7" s="24">
        <v>10000</v>
      </c>
      <c r="T7" s="24">
        <v>216.34</v>
      </c>
      <c r="U7" s="24">
        <v>46.22</v>
      </c>
      <c r="V7" s="24">
        <v>904</v>
      </c>
      <c r="W7" s="24">
        <v>0.65</v>
      </c>
      <c r="X7" s="24">
        <v>1390.77</v>
      </c>
      <c r="Y7" s="24">
        <v>99.97</v>
      </c>
      <c r="Z7" s="24">
        <v>99.35</v>
      </c>
      <c r="AA7" s="24">
        <v>100.12</v>
      </c>
      <c r="AB7" s="24">
        <v>100.51</v>
      </c>
      <c r="AC7" s="24">
        <v>101.25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49.82</v>
      </c>
      <c r="BR7" s="24">
        <v>47.71</v>
      </c>
      <c r="BS7" s="24">
        <v>43.47</v>
      </c>
      <c r="BT7" s="24">
        <v>43.42</v>
      </c>
      <c r="BU7" s="24">
        <v>36.94</v>
      </c>
      <c r="BV7" s="24">
        <v>57.77</v>
      </c>
      <c r="BW7" s="24">
        <v>57.31</v>
      </c>
      <c r="BX7" s="24">
        <v>57.08</v>
      </c>
      <c r="BY7" s="24">
        <v>56.26</v>
      </c>
      <c r="BZ7" s="24">
        <v>52.94</v>
      </c>
      <c r="CA7" s="24">
        <v>57.02</v>
      </c>
      <c r="CB7" s="24">
        <v>287.22000000000003</v>
      </c>
      <c r="CC7" s="24">
        <v>300.94</v>
      </c>
      <c r="CD7" s="24">
        <v>337.42</v>
      </c>
      <c r="CE7" s="24">
        <v>334.8</v>
      </c>
      <c r="CF7" s="24">
        <v>393.76</v>
      </c>
      <c r="CG7" s="24">
        <v>274.35000000000002</v>
      </c>
      <c r="CH7" s="24">
        <v>273.52</v>
      </c>
      <c r="CI7" s="24">
        <v>274.99</v>
      </c>
      <c r="CJ7" s="24">
        <v>282.08999999999997</v>
      </c>
      <c r="CK7" s="24">
        <v>303.27999999999997</v>
      </c>
      <c r="CL7" s="24">
        <v>273.68</v>
      </c>
      <c r="CM7" s="24">
        <v>19.010000000000002</v>
      </c>
      <c r="CN7" s="24">
        <v>24.12</v>
      </c>
      <c r="CO7" s="24">
        <v>27.29</v>
      </c>
      <c r="CP7" s="24">
        <v>26.41</v>
      </c>
      <c r="CQ7" s="24">
        <v>26.58</v>
      </c>
      <c r="CR7" s="24">
        <v>50.68</v>
      </c>
      <c r="CS7" s="24">
        <v>50.14</v>
      </c>
      <c r="CT7" s="24">
        <v>54.83</v>
      </c>
      <c r="CU7" s="24">
        <v>66.53</v>
      </c>
      <c r="CV7" s="24">
        <v>52.35</v>
      </c>
      <c r="CW7" s="24">
        <v>52.55</v>
      </c>
      <c r="CX7" s="24">
        <v>53.25</v>
      </c>
      <c r="CY7" s="24">
        <v>52.33</v>
      </c>
      <c r="CZ7" s="24">
        <v>52.29</v>
      </c>
      <c r="DA7" s="24">
        <v>53.4</v>
      </c>
      <c r="DB7" s="24">
        <v>55.53</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2019T111</cp:lastModifiedBy>
  <cp:lastPrinted>2024-01-18T07:44:02Z</cp:lastPrinted>
  <dcterms:created xsi:type="dcterms:W3CDTF">2023-12-12T02:51:58Z</dcterms:created>
  <dcterms:modified xsi:type="dcterms:W3CDTF">2024-02-25T23:39:07Z</dcterms:modified>
  <cp:category/>
</cp:coreProperties>
</file>