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7000上下水道課\青森県総務部市町村課\公営企業経営分析\農業集落排水事業\R04\回答\"/>
    </mc:Choice>
  </mc:AlternateContent>
  <workbookProtection workbookAlgorithmName="SHA-512" workbookHashValue="57lBkMg3Y4FJoTV/Oc3cRNl4dFijUjcaiyoUw1hKSlvkGq2Zhip+qRhytR6O8al8hpeOqbm1G5FVvdxREECD0Q==" workbookSaltValue="zfXhHTohGI1rjst4rp4eRg==" workbookSpinCount="100000" lockStructure="1"/>
  <bookViews>
    <workbookView xWindow="0" yWindow="0" windowWidth="28800" windowHeight="111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<sst xmlns="http://schemas.openxmlformats.org/spreadsheetml/2006/main" count="236" uniqueCount="118">
  <si>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</si>
  <si>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</si>
  <si>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</si>
  <si>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</si>
  <si>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</si>
  <si>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</si>
  <si>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</si>
  <si>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</si>
  <si>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</si>
  <si>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</si>
  <si>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</si>
  <si>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</si>
  <si>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</si>
  <si>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</si>
  <si>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</si>
  <si>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</si>
  <si>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</si>
  <si>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</si>
  <si>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</si>
  <si>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</si>
  <si>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</si>
  <si>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</si>
  <si>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</si>
  <si>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</si>
  <si>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</si>
  <si>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</si>
  <si>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</si>
  <si>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</si>
  <si>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</si>
  <si>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</si>
  <si>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</si>
  <si>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</si>
  <si>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</si>
  <si>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</si>
  <si>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</si>
  <si>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</si>
  <si>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</si>
  <si>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</si>
  <si>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</si>
  <si>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</si>
  <si>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</si>
  <si>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</si>
  <si>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</si>
  <si>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</si>
  <si>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</si>
  <si>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</si>
  <si>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</si>
  <si>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</si>
  <si>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</si>
  <si>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</si>
  <si>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</si>
  <si>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</si>
  <si>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</si>
  <si>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</si>
  <si>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</si>
  <si>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</si>
  <si>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</si>
  <si>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</si>
  <si>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</si>
  <si>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</si>
  <si>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</si>
  <si>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</si>
  <si>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</si>
  <si>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</si>
  <si>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</si>
  <si>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</si>
  <si>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</si>
  <si>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</si>
  <si>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</si>
  <si>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</si>
  <si>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</si>
  <si>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</si>
  <si>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</si>
  <si>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</si>
  <si>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</si>
  <si>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</si>
  <si>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</si>
  <si>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</si>
  <si>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</si>
  <si>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</si>
  <si>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</si>
  <si>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</si>
  <si>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</si>
  <si>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</si>
  <si>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</si>
  <si>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</si>
  <si>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</si>
  <si>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</si>
  <si>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</si>
  <si>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</si>
  <si>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</si>
  <si>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</si>
  <si>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</si>
  <si>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</si>
  <si>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</si>
  <si>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</si>
  <si>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</si>
  <si>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</si>
  <si>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</si>
  <si>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</si>
  <si>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</si>
  <si>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</si>
  <si>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</si>
  <si>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</si>
  <si>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</si>
  <si>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</si>
  <si>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</si>
  <si>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</si>
  <si>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</si>
  <si>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</si>
  <si>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</si>
  <si>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</si>
  <si>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</si>
  <si>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</si>
  <si>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</si>
  <si>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現施設は、供用開始後25年を経過していることから、老朽施設の補修、更新等が必要となってくる。今後は最適整備計画に基づき、計画的な設備更新をしていかなければならない。</t>
    <rPh sb="0" eb="3">
      <t>ゲンシセツ</t>
    </rPh>
    <rPh sb="5" eb="7">
      <t>キョウヨウ</t>
    </rPh>
    <rPh sb="7" eb="9">
      <t>カイシ</t>
    </rPh>
    <rPh sb="9" eb="10">
      <t>アト</t>
    </rPh>
    <rPh sb="12" eb="13">
      <t>ネン</t>
    </rPh>
    <rPh sb="14" eb="16">
      <t>ケイカ</t>
    </rPh>
    <rPh sb="25" eb="27">
      <t>ロウキュウ</t>
    </rPh>
    <rPh sb="27" eb="29">
      <t>シセツ</t>
    </rPh>
    <rPh sb="30" eb="32">
      <t>ホシュウ</t>
    </rPh>
    <rPh sb="33" eb="35">
      <t>コウシン</t>
    </rPh>
    <rPh sb="35" eb="36">
      <t>トウ</t>
    </rPh>
    <rPh sb="37" eb="39">
      <t>ヒツヨウ</t>
    </rPh>
    <rPh sb="46" eb="48">
      <t>コンゴ</t>
    </rPh>
    <rPh sb="49" eb="51">
      <t>サイテキ</t>
    </rPh>
    <rPh sb="51" eb="53">
      <t>セイビ</t>
    </rPh>
    <rPh sb="53" eb="55">
      <t>ケイカク</t>
    </rPh>
    <rPh sb="56" eb="57">
      <t>モト</t>
    </rPh>
    <rPh sb="60" eb="63">
      <t>ケイカクテキ</t>
    </rPh>
    <rPh sb="64" eb="66">
      <t>セツビ</t>
    </rPh>
    <rPh sb="66" eb="68">
      <t>コウシン</t>
    </rPh>
    <phoneticPr fontId="4"/>
  </si>
  <si>
    <t>収支は黒字となっているが、現状は一般会計からの繰入金で多くを賄っているため、健全性のある経営とは言えない状況にある。過疎化、少子高齢化が加速している現状で、経営の健全性に向けた対策を考え加入率向上に努めながら、経営が継続不能とならないよう基本計画である経営戦略の改定を実施し、経営の健全化を図るための取組を進めていきたい。</t>
    <rPh sb="0" eb="2">
      <t>シュウシ</t>
    </rPh>
    <rPh sb="3" eb="5">
      <t>クロジ</t>
    </rPh>
    <rPh sb="13" eb="15">
      <t>ゲンジョウ</t>
    </rPh>
    <rPh sb="16" eb="18">
      <t>イッパン</t>
    </rPh>
    <rPh sb="18" eb="20">
      <t>カイケイ</t>
    </rPh>
    <rPh sb="23" eb="26">
      <t>クリイレキン</t>
    </rPh>
    <rPh sb="27" eb="28">
      <t>オオ</t>
    </rPh>
    <rPh sb="30" eb="31">
      <t>マカナ</t>
    </rPh>
    <rPh sb="38" eb="41">
      <t>ケンゼンセイ</t>
    </rPh>
    <rPh sb="44" eb="46">
      <t>ケイエイ</t>
    </rPh>
    <rPh sb="48" eb="49">
      <t>イ</t>
    </rPh>
    <rPh sb="52" eb="54">
      <t>ジョウキョウ</t>
    </rPh>
    <rPh sb="58" eb="61">
      <t>カソカ</t>
    </rPh>
    <rPh sb="62" eb="64">
      <t>ショウシ</t>
    </rPh>
    <rPh sb="64" eb="67">
      <t>コウレイカ</t>
    </rPh>
    <rPh sb="68" eb="70">
      <t>カソク</t>
    </rPh>
    <rPh sb="74" eb="76">
      <t>ゲンジョウ</t>
    </rPh>
    <rPh sb="78" eb="80">
      <t>ケイエイ</t>
    </rPh>
    <rPh sb="81" eb="84">
      <t>ケンゼンセイ</t>
    </rPh>
    <rPh sb="85" eb="86">
      <t>ム</t>
    </rPh>
    <rPh sb="88" eb="90">
      <t>タイサク</t>
    </rPh>
    <rPh sb="91" eb="92">
      <t>カンガ</t>
    </rPh>
    <rPh sb="93" eb="96">
      <t>カニュウリツ</t>
    </rPh>
    <rPh sb="96" eb="98">
      <t>コウジョウ</t>
    </rPh>
    <rPh sb="99" eb="100">
      <t>ツト</t>
    </rPh>
    <rPh sb="105" eb="107">
      <t>ケイエイ</t>
    </rPh>
    <rPh sb="108" eb="110">
      <t>ケイゾク</t>
    </rPh>
    <rPh sb="110" eb="112">
      <t>フノウ</t>
    </rPh>
    <rPh sb="119" eb="121">
      <t>キホン</t>
    </rPh>
    <rPh sb="121" eb="123">
      <t>ケイカク</t>
    </rPh>
    <rPh sb="126" eb="128">
      <t>ケイエイ</t>
    </rPh>
    <rPh sb="128" eb="130">
      <t>センリャク</t>
    </rPh>
    <rPh sb="131" eb="133">
      <t>カイテイ</t>
    </rPh>
    <rPh sb="134" eb="136">
      <t>ジッシ</t>
    </rPh>
    <rPh sb="138" eb="140">
      <t>ケイエイ</t>
    </rPh>
    <rPh sb="141" eb="144">
      <t>ケンゼンカ</t>
    </rPh>
    <rPh sb="145" eb="146">
      <t>ハカ</t>
    </rPh>
    <rPh sb="150" eb="152">
      <t>トリクミ</t>
    </rPh>
    <rPh sb="153" eb="154">
      <t>スス</t>
    </rPh>
    <phoneticPr fontId="4"/>
  </si>
  <si>
    <t>①収益的収支比率は100.51％と100％を上回っているが、依然として一般会計からの繰入金により収支均衡を保っている。
④企業債残高の残額が全て一般会計からの繰入対象であり、特別会計での実質負担は0となる。
⑤⑥経費回収率は前年度比で0.05ポイント減の43.42％、汚水処理原価は前年度比を2.62円下回り334.80円となった。これは、対前年度比汚水処理費は増加したが、有収水量も増加したことによるもの。使用料収入は前年比で106千円増となっている。
⑦晴天時一日平均処理水量の減少により、0.88ポイント減の26.41％となっている。
⑧現在処理区域内人口及び現在水洗便所設置済人口ともに減少しており、分母となる現在処理区域内人口の減少率が高いため前年度比で1.11ポイント増の53.40％となっている。</t>
    <rPh sb="1" eb="4">
      <t>シュウエキテキ</t>
    </rPh>
    <rPh sb="4" eb="6">
      <t>シュウシ</t>
    </rPh>
    <rPh sb="6" eb="8">
      <t>ヒリツ</t>
    </rPh>
    <rPh sb="22" eb="24">
      <t>ウワマワ</t>
    </rPh>
    <rPh sb="30" eb="32">
      <t>イゼン</t>
    </rPh>
    <rPh sb="35" eb="37">
      <t>イッパン</t>
    </rPh>
    <rPh sb="37" eb="39">
      <t>カイケイ</t>
    </rPh>
    <rPh sb="42" eb="45">
      <t>クリイレキン</t>
    </rPh>
    <rPh sb="48" eb="50">
      <t>シュウシ</t>
    </rPh>
    <rPh sb="50" eb="52">
      <t>キンコウ</t>
    </rPh>
    <rPh sb="53" eb="54">
      <t>タモ</t>
    </rPh>
    <rPh sb="62" eb="65">
      <t>キギョウサイ</t>
    </rPh>
    <rPh sb="65" eb="67">
      <t>ザンダカ</t>
    </rPh>
    <rPh sb="68" eb="70">
      <t>ザンガク</t>
    </rPh>
    <rPh sb="71" eb="72">
      <t>スベ</t>
    </rPh>
    <rPh sb="73" eb="75">
      <t>イッパン</t>
    </rPh>
    <rPh sb="75" eb="77">
      <t>カイケイ</t>
    </rPh>
    <rPh sb="80" eb="82">
      <t>クリイレ</t>
    </rPh>
    <rPh sb="82" eb="84">
      <t>タイショウ</t>
    </rPh>
    <rPh sb="88" eb="90">
      <t>トクベツ</t>
    </rPh>
    <rPh sb="90" eb="92">
      <t>カイケイ</t>
    </rPh>
    <rPh sb="94" eb="96">
      <t>ジッシツ</t>
    </rPh>
    <rPh sb="96" eb="98">
      <t>フタン</t>
    </rPh>
    <rPh sb="108" eb="110">
      <t>ケイヒ</t>
    </rPh>
    <rPh sb="110" eb="113">
      <t>カイシュウリツ</t>
    </rPh>
    <rPh sb="114" eb="118">
      <t>ゼンネンドヒ</t>
    </rPh>
    <rPh sb="127" eb="128">
      <t>ゲン</t>
    </rPh>
    <rPh sb="136" eb="138">
      <t>オスイ</t>
    </rPh>
    <rPh sb="138" eb="140">
      <t>ショリ</t>
    </rPh>
    <rPh sb="140" eb="142">
      <t>ゲンカ</t>
    </rPh>
    <rPh sb="143" eb="147">
      <t>ゼンネンドヒ</t>
    </rPh>
    <rPh sb="152" eb="153">
      <t>エン</t>
    </rPh>
    <rPh sb="153" eb="155">
      <t>シタマワ</t>
    </rPh>
    <rPh sb="162" eb="163">
      <t>エン</t>
    </rPh>
    <rPh sb="172" eb="173">
      <t>タイ</t>
    </rPh>
    <rPh sb="173" eb="177">
      <t>ゼンネンドヒ</t>
    </rPh>
    <rPh sb="181" eb="182">
      <t>ヒ</t>
    </rPh>
    <rPh sb="183" eb="185">
      <t>ゾウカ</t>
    </rPh>
    <rPh sb="189" eb="190">
      <t>ユウ</t>
    </rPh>
    <rPh sb="190" eb="191">
      <t>シュウ</t>
    </rPh>
    <rPh sb="191" eb="193">
      <t>スイリョウ</t>
    </rPh>
    <rPh sb="194" eb="196">
      <t>ゾウカ</t>
    </rPh>
    <rPh sb="206" eb="209">
      <t>シヨウリョウ</t>
    </rPh>
    <rPh sb="209" eb="211">
      <t>シュウニュウ</t>
    </rPh>
    <rPh sb="212" eb="215">
      <t>ゼンネンヒ</t>
    </rPh>
    <rPh sb="219" eb="221">
      <t>センエン</t>
    </rPh>
    <rPh sb="221" eb="222">
      <t>ゾウ</t>
    </rPh>
    <rPh sb="232" eb="235">
      <t>セイテンジ</t>
    </rPh>
    <rPh sb="235" eb="237">
      <t>イチニチ</t>
    </rPh>
    <rPh sb="237" eb="239">
      <t>ヘイキン</t>
    </rPh>
    <rPh sb="239" eb="241">
      <t>ショリ</t>
    </rPh>
    <rPh sb="241" eb="243">
      <t>スイリョウ</t>
    </rPh>
    <rPh sb="244" eb="246">
      <t>ゲンショウ</t>
    </rPh>
    <rPh sb="258" eb="259">
      <t>ゲン</t>
    </rPh>
    <rPh sb="276" eb="278">
      <t>ゲンザイ</t>
    </rPh>
    <rPh sb="278" eb="280">
      <t>ショリ</t>
    </rPh>
    <rPh sb="280" eb="283">
      <t>クイキナイ</t>
    </rPh>
    <rPh sb="283" eb="285">
      <t>ジンコウ</t>
    </rPh>
    <rPh sb="285" eb="286">
      <t>オヨ</t>
    </rPh>
    <rPh sb="287" eb="289">
      <t>ゲンザイ</t>
    </rPh>
    <rPh sb="289" eb="291">
      <t>スイセン</t>
    </rPh>
    <rPh sb="291" eb="293">
      <t>ベンジョ</t>
    </rPh>
    <rPh sb="293" eb="295">
      <t>セッチ</t>
    </rPh>
    <rPh sb="295" eb="296">
      <t>ズ</t>
    </rPh>
    <rPh sb="296" eb="298">
      <t>ジンコウ</t>
    </rPh>
    <rPh sb="301" eb="303">
      <t>ゲンショウ</t>
    </rPh>
    <rPh sb="308" eb="310">
      <t>ブンボ</t>
    </rPh>
    <rPh sb="323" eb="326">
      <t>ゲンショウリツ</t>
    </rPh>
    <rPh sb="327" eb="328">
      <t>タカ</t>
    </rPh>
    <rPh sb="331" eb="335">
      <t>ゼンネンドヒ</t>
    </rPh>
    <rPh sb="344" eb="345">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</si>
</sst>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8B-4DD5-92BA-AFDF9CEB85D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178B-4DD5-92BA-AFDF9CEB85D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24.82</c:v>
                </c:pt>
                <c:pt idx="1">
                  <c:v>19.010000000000002</c:v>
                </c:pt>
                <c:pt idx="2">
                  <c:v>24.12</c:v>
                </c:pt>
                <c:pt idx="3">
                  <c:v>27.29</c:v>
                </c:pt>
                <c:pt idx="4">
                  <c:v>26.41</c:v>
                </c:pt>
              </c:numCache>
            </c:numRef>
          </c:val>
          <c:extLst>
            <c:ext xmlns:c16="http://schemas.microsoft.com/office/drawing/2014/chart" uri="{C3380CC4-5D6E-409C-BE32-E72D297353CC}">
              <c16:uniqueId val="{00000000-0E26-4E5A-8C37-8DDBB144274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0E26-4E5A-8C37-8DDBB144274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85.2</c:v>
                </c:pt>
                <c:pt idx="1">
                  <c:v>53.25</c:v>
                </c:pt>
                <c:pt idx="2">
                  <c:v>52.33</c:v>
                </c:pt>
                <c:pt idx="3">
                  <c:v>52.29</c:v>
                </c:pt>
                <c:pt idx="4">
                  <c:v>53.4</c:v>
                </c:pt>
              </c:numCache>
            </c:numRef>
          </c:val>
          <c:extLst>
            <c:ext xmlns:c16="http://schemas.microsoft.com/office/drawing/2014/chart" uri="{C3380CC4-5D6E-409C-BE32-E72D297353CC}">
              <c16:uniqueId val="{00000000-897A-4E39-B901-3C4A366486C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897A-4E39-B901-3C4A366486C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100.89</c:v>
                </c:pt>
                <c:pt idx="1">
                  <c:v>99.97</c:v>
                </c:pt>
                <c:pt idx="2">
                  <c:v>99.35</c:v>
                </c:pt>
                <c:pt idx="3">
                  <c:v>100.12</c:v>
                </c:pt>
                <c:pt idx="4">
                  <c:v>100.51</c:v>
                </c:pt>
              </c:numCache>
            </c:numRef>
          </c:val>
          <c:extLst>
            <c:ext xmlns:c16="http://schemas.microsoft.com/office/drawing/2014/chart" uri="{C3380CC4-5D6E-409C-BE32-E72D297353CC}">
              <c16:uniqueId val="{00000000-BCC6-44E2-BE23-1DB0FBBDEC8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C6-44E2-BE23-1DB0FBBDEC8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C2-4411-BA7E-FB9920F9477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C2-4411-BA7E-FB9920F9477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5A-4918-BC50-E77B66C5962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5A-4918-BC50-E77B66C5962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C3-4A3B-BC1D-3E2B66953EA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C3-4A3B-BC1D-3E2B66953EA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FD-4648-85B6-C4485F8BF73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FD-4648-85B6-C4485F8BF73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9A-4AB1-A7A5-EC2BEB8A2C0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D29A-4AB1-A7A5-EC2BEB8A2C0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50.52</c:v>
                </c:pt>
                <c:pt idx="1">
                  <c:v>49.82</c:v>
                </c:pt>
                <c:pt idx="2">
                  <c:v>47.71</c:v>
                </c:pt>
                <c:pt idx="3">
                  <c:v>43.47</c:v>
                </c:pt>
                <c:pt idx="4">
                  <c:v>43.42</c:v>
                </c:pt>
              </c:numCache>
            </c:numRef>
          </c:val>
          <c:extLst>
            <c:ext xmlns:c16="http://schemas.microsoft.com/office/drawing/2014/chart" uri="{C3380CC4-5D6E-409C-BE32-E72D297353CC}">
              <c16:uniqueId val="{00000000-34F1-4BAE-874B-F5AC3CE32DC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34F1-4BAE-874B-F5AC3CE32DC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284.83</c:v>
                </c:pt>
                <c:pt idx="1">
                  <c:v>287.22000000000003</c:v>
                </c:pt>
                <c:pt idx="2">
                  <c:v>300.94</c:v>
                </c:pt>
                <c:pt idx="3">
                  <c:v>337.42</c:v>
                </c:pt>
                <c:pt idx="4">
                  <c:v>334.8</c:v>
                </c:pt>
              </c:numCache>
            </c:numRef>
          </c:val>
          <c:extLst>
            <c:ext xmlns:c16="http://schemas.microsoft.com/office/drawing/2014/chart" uri="{C3380CC4-5D6E-409C-BE32-E72D297353CC}">
              <c16:uniqueId val="{00000000-8FAE-453C-9ED3-6DB6F1E0CE9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8FAE-453C-9ED3-6DB6F1E0CE9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8"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青森県　中泊町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10278</v>
      </c>
      <c r="AM8" s="42"/>
      <c r="AN8" s="42"/>
      <c r="AO8" s="42"/>
      <c r="AP8" s="42"/>
      <c r="AQ8" s="42"/>
      <c r="AR8" s="42"/>
      <c r="AS8" s="42"/>
      <c r="AT8" s="35">
        <f>データ!T6</f>
        <v>216.34</v>
      </c>
      <c r="AU8" s="35"/>
      <c r="AV8" s="35"/>
      <c r="AW8" s="35"/>
      <c r="AX8" s="35"/>
      <c r="AY8" s="35"/>
      <c r="AZ8" s="35"/>
      <c r="BA8" s="35"/>
      <c r="BB8" s="35">
        <f>データ!U6</f>
        <v>47.51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9.25</v>
      </c>
      <c r="Q10" s="35"/>
      <c r="R10" s="35"/>
      <c r="S10" s="35"/>
      <c r="T10" s="35"/>
      <c r="U10" s="35"/>
      <c r="V10" s="35"/>
      <c r="W10" s="35">
        <f>データ!Q6</f>
        <v>74.81</v>
      </c>
      <c r="X10" s="35"/>
      <c r="Y10" s="35"/>
      <c r="Z10" s="35"/>
      <c r="AA10" s="35"/>
      <c r="AB10" s="35"/>
      <c r="AC10" s="35"/>
      <c r="AD10" s="42">
        <f>データ!R6</f>
        <v>2695</v>
      </c>
      <c r="AE10" s="42"/>
      <c r="AF10" s="42"/>
      <c r="AG10" s="42"/>
      <c r="AH10" s="42"/>
      <c r="AI10" s="42"/>
      <c r="AJ10" s="42"/>
      <c r="AK10" s="2"/>
      <c r="AL10" s="42">
        <f>データ!V6</f>
        <v>940</v>
      </c>
      <c r="AM10" s="42"/>
      <c r="AN10" s="42"/>
      <c r="AO10" s="42"/>
      <c r="AP10" s="42"/>
      <c r="AQ10" s="42"/>
      <c r="AR10" s="42"/>
      <c r="AS10" s="42"/>
      <c r="AT10" s="35">
        <f>データ!W6</f>
        <v>0.65</v>
      </c>
      <c r="AU10" s="35"/>
      <c r="AV10" s="35"/>
      <c r="AW10" s="35"/>
      <c r="AX10" s="35"/>
      <c r="AY10" s="35"/>
      <c r="AZ10" s="35"/>
      <c r="BA10" s="35"/>
      <c r="BB10" s="35">
        <f>データ!X6</f>
        <v>1446.15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hd1y/ITFZ9PtzITjf232/Et6AjN/9mLmMYSmNsIdECF7FQJO8rIXXxq+j93T2tLOJXE9L+YfMzXO25YCrwHY4w==" saltValue="BPPHCRWKi/urHbYxBVQoT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2021</v>
      </c>
      <c r="C6" s="19">
        <f t="shared" ref="C6:X6" si="3">C7</f>
        <v>23876</v>
      </c>
      <c r="D6" s="19">
        <f t="shared" si="3"/>
        <v>47</v>
      </c>
      <c r="E6" s="19">
        <f t="shared" si="3"/>
        <v>17</v>
      </c>
      <c r="F6" s="19">
        <f t="shared" si="3"/>
        <v>5</v>
      </c>
      <c r="G6" s="19">
        <f t="shared" si="3"/>
        <v>0</v>
      </c>
      <c r="H6" s="19" t="str">
        <f t="shared" si="3"/>
        <v>青森県　中泊町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9.25</v>
      </c>
      <c r="Q6" s="20">
        <f t="shared" si="3"/>
        <v>74.81</v>
      </c>
      <c r="R6" s="20">
        <f t="shared" si="3"/>
        <v>2695</v>
      </c>
      <c r="S6" s="20">
        <f t="shared" si="3"/>
        <v>10278</v>
      </c>
      <c r="T6" s="20">
        <f t="shared" si="3"/>
        <v>216.34</v>
      </c>
      <c r="U6" s="20">
        <f t="shared" si="3"/>
        <v>47.51</v>
      </c>
      <c r="V6" s="20">
        <f t="shared" si="3"/>
        <v>940</v>
      </c>
      <c r="W6" s="20">
        <f t="shared" si="3"/>
        <v>0.65</v>
      </c>
      <c r="X6" s="20">
        <f t="shared" si="3"/>
        <v>1446.15</v>
      </c>
      <c r="Y6" s="21">
        <f>IF(Y7="",NA(),Y7)</f>
        <v>100.89</v>
      </c>
      <c r="Z6" s="21">
        <f t="shared" ref="Z6:AH6" si="4">IF(Z7="",NA(),Z7)</f>
        <v>99.97</v>
      </c>
      <c r="AA6" s="21">
        <f t="shared" si="4"/>
        <v>99.35</v>
      </c>
      <c r="AB6" s="21">
        <f t="shared" si="4"/>
        <v>100.12</v>
      </c>
      <c r="AC6" s="21">
        <f t="shared" si="4"/>
        <v>100.51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50.52</v>
      </c>
      <c r="BR6" s="21">
        <f t="shared" ref="BR6:BZ6" si="8">IF(BR7="",NA(),BR7)</f>
        <v>49.82</v>
      </c>
      <c r="BS6" s="21">
        <f t="shared" si="8"/>
        <v>47.71</v>
      </c>
      <c r="BT6" s="21">
        <f t="shared" si="8"/>
        <v>43.47</v>
      </c>
      <c r="BU6" s="21">
        <f t="shared" si="8"/>
        <v>43.42</v>
      </c>
      <c r="BV6" s="21">
        <f t="shared" si="8"/>
        <v>59.8</v>
      </c>
      <c r="BW6" s="21">
        <f t="shared" si="8"/>
        <v>57.77</v>
      </c>
      <c r="BX6" s="21">
        <f t="shared" si="8"/>
        <v>57.31</v>
      </c>
      <c r="BY6" s="21">
        <f t="shared" si="8"/>
        <v>57.08</v>
      </c>
      <c r="BZ6" s="21">
        <f t="shared" si="8"/>
        <v>56.26</v>
      </c>
      <c r="CA6" s="20" t="str">
        <f>IF(CA7="","",IF(CA7="-","【-】","【"&amp;SUBSTITUTE(TEXT(CA7,"#,##0.00"),"-","△")&amp;"】"))</f>
        <v>【60.65】</v>
      </c>
      <c r="CB6" s="21">
        <f>IF(CB7="",NA(),CB7)</f>
        <v>284.83</v>
      </c>
      <c r="CC6" s="21">
        <f t="shared" ref="CC6:CK6" si="9">IF(CC7="",NA(),CC7)</f>
        <v>287.22000000000003</v>
      </c>
      <c r="CD6" s="21">
        <f t="shared" si="9"/>
        <v>300.94</v>
      </c>
      <c r="CE6" s="21">
        <f t="shared" si="9"/>
        <v>337.42</v>
      </c>
      <c r="CF6" s="21">
        <f t="shared" si="9"/>
        <v>334.8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24.82</v>
      </c>
      <c r="CN6" s="21">
        <f t="shared" ref="CN6:CV6" si="10">IF(CN7="",NA(),CN7)</f>
        <v>19.010000000000002</v>
      </c>
      <c r="CO6" s="21">
        <f t="shared" si="10"/>
        <v>24.12</v>
      </c>
      <c r="CP6" s="21">
        <f t="shared" si="10"/>
        <v>27.29</v>
      </c>
      <c r="CQ6" s="21">
        <f t="shared" si="10"/>
        <v>26.41</v>
      </c>
      <c r="CR6" s="21">
        <f t="shared" si="10"/>
        <v>51.75</v>
      </c>
      <c r="CS6" s="21">
        <f t="shared" si="10"/>
        <v>50.68</v>
      </c>
      <c r="CT6" s="21">
        <f t="shared" si="10"/>
        <v>50.14</v>
      </c>
      <c r="CU6" s="21">
        <f t="shared" si="10"/>
        <v>54.83</v>
      </c>
      <c r="CV6" s="21">
        <f t="shared" si="10"/>
        <v>66.53</v>
      </c>
      <c r="CW6" s="20" t="str">
        <f>IF(CW7="","",IF(CW7="-","【-】","【"&amp;SUBSTITUTE(TEXT(CW7,"#,##0.00"),"-","△")&amp;"】"))</f>
        <v>【61.14】</v>
      </c>
      <c r="CX6" s="21">
        <f>IF(CX7="",NA(),CX7)</f>
        <v>85.2</v>
      </c>
      <c r="CY6" s="21">
        <f t="shared" ref="CY6:DG6" si="11">IF(CY7="",NA(),CY7)</f>
        <v>53.25</v>
      </c>
      <c r="CZ6" s="21">
        <f t="shared" si="11"/>
        <v>52.33</v>
      </c>
      <c r="DA6" s="21">
        <f t="shared" si="11"/>
        <v>52.29</v>
      </c>
      <c r="DB6" s="21">
        <f t="shared" si="11"/>
        <v>53.4</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23876</v>
      </c>
      <c r="D7" s="23">
        <v>47</v>
      </c>
      <c r="E7" s="23">
        <v>17</v>
      </c>
      <c r="F7" s="23">
        <v>5</v>
      </c>
      <c r="G7" s="23">
        <v>0</v>
      </c>
      <c r="H7" s="23" t="s">
        <v>97</v>
      </c>
      <c r="I7" s="23" t="s">
        <v>98</v>
      </c>
      <c r="J7" s="23" t="s">
        <v>99</v>
      </c>
      <c r="K7" s="23" t="s">
        <v>100</v>
      </c>
      <c r="L7" s="23" t="s">
        <v>101</v>
      </c>
      <c r="M7" s="23" t="s">
        <v>102</v>
      </c>
      <c r="N7" s="24" t="s">
        <v>103</v>
      </c>
      <c r="O7" s="24" t="s">
        <v>104</v>
      </c>
      <c r="P7" s="24">
        <v>9.25</v>
      </c>
      <c r="Q7" s="24">
        <v>74.81</v>
      </c>
      <c r="R7" s="24">
        <v>2695</v>
      </c>
      <c r="S7" s="24">
        <v>10278</v>
      </c>
      <c r="T7" s="24">
        <v>216.34</v>
      </c>
      <c r="U7" s="24">
        <v>47.51</v>
      </c>
      <c r="V7" s="24">
        <v>940</v>
      </c>
      <c r="W7" s="24">
        <v>0.65</v>
      </c>
      <c r="X7" s="24">
        <v>1446.15</v>
      </c>
      <c r="Y7" s="24">
        <v>100.89</v>
      </c>
      <c r="Z7" s="24">
        <v>99.97</v>
      </c>
      <c r="AA7" s="24">
        <v>99.35</v>
      </c>
      <c r="AB7" s="24">
        <v>100.12</v>
      </c>
      <c r="AC7" s="24">
        <v>100.51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50.52</v>
      </c>
      <c r="BR7" s="24">
        <v>49.82</v>
      </c>
      <c r="BS7" s="24">
        <v>47.71</v>
      </c>
      <c r="BT7" s="24">
        <v>43.47</v>
      </c>
      <c r="BU7" s="24">
        <v>43.42</v>
      </c>
      <c r="BV7" s="24">
        <v>59.8</v>
      </c>
      <c r="BW7" s="24">
        <v>57.77</v>
      </c>
      <c r="BX7" s="24">
        <v>57.31</v>
      </c>
      <c r="BY7" s="24">
        <v>57.08</v>
      </c>
      <c r="BZ7" s="24">
        <v>56.26</v>
      </c>
      <c r="CA7" s="24">
        <v>60.65</v>
      </c>
      <c r="CB7" s="24">
        <v>284.83</v>
      </c>
      <c r="CC7" s="24">
        <v>287.22000000000003</v>
      </c>
      <c r="CD7" s="24">
        <v>300.94</v>
      </c>
      <c r="CE7" s="24">
        <v>337.42</v>
      </c>
      <c r="CF7" s="24">
        <v>334.8</v>
      </c>
      <c r="CG7" s="24">
        <v>263.76</v>
      </c>
      <c r="CH7" s="24">
        <v>274.35000000000002</v>
      </c>
      <c r="CI7" s="24">
        <v>273.52</v>
      </c>
      <c r="CJ7" s="24">
        <v>274.99</v>
      </c>
      <c r="CK7" s="24">
        <v>282.08999999999997</v>
      </c>
      <c r="CL7" s="24">
        <v>256.97000000000003</v>
      </c>
      <c r="CM7" s="24">
        <v>24.82</v>
      </c>
      <c r="CN7" s="24">
        <v>19.010000000000002</v>
      </c>
      <c r="CO7" s="24">
        <v>24.12</v>
      </c>
      <c r="CP7" s="24">
        <v>27.29</v>
      </c>
      <c r="CQ7" s="24">
        <v>26.41</v>
      </c>
      <c r="CR7" s="24">
        <v>51.75</v>
      </c>
      <c r="CS7" s="24">
        <v>50.68</v>
      </c>
      <c r="CT7" s="24">
        <v>50.14</v>
      </c>
      <c r="CU7" s="24">
        <v>54.83</v>
      </c>
      <c r="CV7" s="24">
        <v>66.53</v>
      </c>
      <c r="CW7" s="24">
        <v>61.14</v>
      </c>
      <c r="CX7" s="24">
        <v>85.2</v>
      </c>
      <c r="CY7" s="24">
        <v>53.25</v>
      </c>
      <c r="CZ7" s="24">
        <v>52.33</v>
      </c>
      <c r="DA7" s="24">
        <v>52.29</v>
      </c>
      <c r="DB7" s="24">
        <v>53.4</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110</v>
      </c>
    </row>
    <row r="12" spans="1:145" x14ac:dyDescent="0.2">
      <c r="B12">
        <v>1</v>
      </c>
      <c r="C12">
        <v>1</v>
      </c>
      <c r="D12">
        <v>1</v>
      </c>
      <c r="E12">
        <v>2</v>
      </c>
      <c r="F12">
        <v>3</v>
      </c>
      <c r="G12" t="s">
        <v>111</v>
      </c>
    </row>
    <row r="13" spans="1:145" x14ac:dyDescent="0.2">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2019T111</cp:lastModifiedBy>
  <cp:lastPrinted>2023-01-17T05:08:21Z</cp:lastPrinted>
  <dcterms:created xsi:type="dcterms:W3CDTF">2022-12-01T01:54:06Z</dcterms:created>
  <dcterms:modified xsi:type="dcterms:W3CDTF">2023-02-21T23:34:23Z</dcterms:modified>
  <cp:category/>
</cp:coreProperties>
</file>