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O:\7000上下水道課\青森県財務部　市町村課\公営企業経営分析\農業集落排水事業\R07（6年度分）\"/>
    </mc:Choice>
  </mc:AlternateContent>
  <xr:revisionPtr revIDLastSave="0" documentId="13_ncr:1_{F4A1DC5E-F933-4C45-90BC-8C0EFF6A4F08}" xr6:coauthVersionLast="47" xr6:coauthVersionMax="47" xr10:uidLastSave="{00000000-0000-0000-0000-000000000000}"/>
  <workbookProtection workbookAlgorithmName="SHA-512" workbookHashValue="YrG86mor2MEjT5D2aZaDa+C9t0Q8lkMhxsl1A0/fXAF9leNEYCqTI+Y8m14zVOxGCQMr4TG1U6eA5nW12Iz0sw==" workbookSaltValue="u2zhhx6SJ/Otd5H2vd8ZwQ==" workbookSpinCount="100000" lockStructure="1"/>
  <bookViews>
    <workbookView xWindow="-28920" yWindow="-6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V6" i="5"/>
  <c r="AL10" i="4" s="1"/>
  <c r="U6" i="5"/>
  <c r="BB8" i="4" s="1"/>
  <c r="T6" i="5"/>
  <c r="AT8" i="4" s="1"/>
  <c r="S6" i="5"/>
  <c r="AL8" i="4" s="1"/>
  <c r="R6" i="5"/>
  <c r="AD10" i="4" s="1"/>
  <c r="Q6" i="5"/>
  <c r="W10" i="4" s="1"/>
  <c r="P6" i="5"/>
  <c r="O6" i="5"/>
  <c r="I10" i="4" s="1"/>
  <c r="N6" i="5"/>
  <c r="B10" i="4" s="1"/>
  <c r="M6" i="5"/>
  <c r="AD8" i="4" s="1"/>
  <c r="L6" i="5"/>
  <c r="W8" i="4" s="1"/>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I85" i="4"/>
  <c r="BB10" i="4"/>
  <c r="AT10" i="4"/>
  <c r="P10" i="4"/>
  <c r="B6" i="4"/>
</calcChain>
</file>

<file path=xl/sharedStrings.xml><?xml version="1.0" encoding="utf-8"?>
<sst xmlns="http://schemas.openxmlformats.org/spreadsheetml/2006/main" count="319" uniqueCount="116">
  <si>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</si>
  <si>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</si>
  <si>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</si>
  <si>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</si>
  <si>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</si>
  <si>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</si>
  <si>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</si>
  <si>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</si>
  <si>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</si>
  <si>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</si>
  <si>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</si>
  <si>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</si>
  <si>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</si>
  <si>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</si>
  <si>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</si>
  <si>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</si>
  <si>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</si>
  <si>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</si>
  <si>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</si>
  <si>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</si>
  <si>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</si>
  <si>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</si>
  <si>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</si>
  <si>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</si>
  <si>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</si>
  <si>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</si>
  <si>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</si>
  <si>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</si>
  <si>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</si>
  <si>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</si>
  <si>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</si>
  <si>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</si>
  <si>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</si>
  <si>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</si>
  <si>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</si>
  <si>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</si>
  <si>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</si>
  <si>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</si>
  <si>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</si>
  <si>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</si>
  <si>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</si>
  <si>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</si>
  <si>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</si>
  <si>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</si>
  <si>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</si>
  <si>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</si>
  <si>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</si>
  <si>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</si>
  <si>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</si>
  <si>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</si>
  <si>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</si>
  <si>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</si>
  <si>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</si>
  <si>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</si>
  <si>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</si>
  <si>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</si>
  <si>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</si>
  <si>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</si>
  <si>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</si>
  <si>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</si>
  <si>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</si>
  <si>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</si>
  <si>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</si>
  <si>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</si>
  <si>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</si>
  <si>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</si>
  <si>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</si>
  <si>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</si>
  <si>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</si>
  <si>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</si>
  <si>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</si>
  <si>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</si>
  <si>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</si>
  <si>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</si>
  <si>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</si>
  <si>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</si>
  <si>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</si>
  <si>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</si>
  <si>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</si>
  <si>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</si>
  <si>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</si>
  <si>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</si>
  <si>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</si>
  <si>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</si>
  <si>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</si>
  <si>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</si>
  <si>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</si>
  <si>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</si>
  <si>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</si>
  <si>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</si>
  <si>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</si>
  <si>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</si>
  <si>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</si>
  <si>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</si>
  <si>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</si>
  <si>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</si>
  <si>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青森県　中泊町</t>
  </si>
  <si>
    <t>法適用</t>
  </si>
  <si>
    <t>下水道事業</t>
  </si>
  <si>
    <t>農業集落排水</t>
  </si>
  <si>
    <t>F2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</si>
  <si>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</si>
  <si>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</si>
  <si>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</si>
  <si>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</si>
  <si>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</si>
  <si>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</si>
  <si>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</si>
  <si>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</si>
  <si>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</si>
  <si>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</si>
  <si>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</si>
  <si>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</si>
  <si>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有形固定資産減価償却率は、類似団体及び全国平均より低い水準となっているが、現施設は供用開始後28年を経過していることから、老朽施設の補修、更新等が必要となってくる。今後は計画的な設備更新をしていかなければならない。</t>
    <rPh sb="1" eb="7">
      <t>ユウケイコテイシサン</t>
    </rPh>
    <phoneticPr fontId="4"/>
  </si>
  <si>
    <t>　収支は黒字となっているが、現状は一般会計からの繰入金で多くを賄っているため、健全性のある経営とは言えない状況にある。過疎化、少子高齢化が加速している現状で、経営が不能とならないよう基本計画である経営戦略に基づき、経営の健全化を図っていきたい。</t>
    <rPh sb="1" eb="3">
      <t>シュウシ</t>
    </rPh>
    <rPh sb="4" eb="6">
      <t>クロジ</t>
    </rPh>
    <rPh sb="14" eb="16">
      <t>ゲンジョウ</t>
    </rPh>
    <rPh sb="17" eb="21">
      <t>イッパンカイケイ</t>
    </rPh>
    <rPh sb="24" eb="27">
      <t>クリイレキン</t>
    </rPh>
    <rPh sb="28" eb="29">
      <t>オオ</t>
    </rPh>
    <rPh sb="31" eb="32">
      <t>マカナ</t>
    </rPh>
    <rPh sb="39" eb="42">
      <t>ケンゼンセイ</t>
    </rPh>
    <rPh sb="45" eb="47">
      <t>ケイエイ</t>
    </rPh>
    <rPh sb="49" eb="50">
      <t>イ</t>
    </rPh>
    <rPh sb="53" eb="55">
      <t>ジョウキョウ</t>
    </rPh>
    <rPh sb="59" eb="62">
      <t>カソカ</t>
    </rPh>
    <rPh sb="63" eb="68">
      <t>ショウシコウレイカ</t>
    </rPh>
    <rPh sb="69" eb="71">
      <t>カソク</t>
    </rPh>
    <rPh sb="75" eb="77">
      <t>ゲンジョウ</t>
    </rPh>
    <rPh sb="79" eb="81">
      <t>ケイエイ</t>
    </rPh>
    <rPh sb="82" eb="84">
      <t>フノウ</t>
    </rPh>
    <rPh sb="91" eb="95">
      <t>キホンケイカク</t>
    </rPh>
    <rPh sb="98" eb="102">
      <t>ケイエイセンリャク</t>
    </rPh>
    <rPh sb="103" eb="104">
      <t>モト</t>
    </rPh>
    <rPh sb="107" eb="109">
      <t>ケイエイ</t>
    </rPh>
    <rPh sb="110" eb="113">
      <t>ケンゼンカ</t>
    </rPh>
    <rPh sb="114" eb="115">
      <t>ハカ</t>
    </rPh>
    <phoneticPr fontId="4"/>
  </si>
  <si>
    <t>　健全性については、経常収支比率が130.53％と100％を上回っているが、一般会計からの繰入金によるもので、流動比率及び経費回収率は100％を大きく下回っており、不安定な経営状況である。
　汚水処理原価については、類似団体と比較して高い水準にあり、維持管理費の抑制や有収率を増加させるよう接続率の向上に努めなければならない。
　施設の効率性については、人口減少に伴い施設利用率及び水洗化率が低い水準にあるため、接続率の向上に努めながらも将来的には施設利用の規模縮小等の見直しを図る必要がある。</t>
    <rPh sb="1" eb="4">
      <t>ケンゼンセイ</t>
    </rPh>
    <rPh sb="10" eb="16">
      <t>ケイジョウシュウシヒリツ</t>
    </rPh>
    <rPh sb="30" eb="32">
      <t>ウワマワ</t>
    </rPh>
    <rPh sb="38" eb="40">
      <t>イッパン</t>
    </rPh>
    <rPh sb="40" eb="42">
      <t>カイケイ</t>
    </rPh>
    <rPh sb="45" eb="48">
      <t>クリイレキン</t>
    </rPh>
    <rPh sb="55" eb="59">
      <t>リュウドウヒリツ</t>
    </rPh>
    <rPh sb="59" eb="60">
      <t>オヨ</t>
    </rPh>
    <rPh sb="61" eb="66">
      <t>ケイヒカイシュウリツ</t>
    </rPh>
    <rPh sb="72" eb="73">
      <t>オオ</t>
    </rPh>
    <rPh sb="75" eb="77">
      <t>シタマワ</t>
    </rPh>
    <rPh sb="82" eb="85">
      <t>フアンテイ</t>
    </rPh>
    <rPh sb="86" eb="90">
      <t>ケイエイジョウキョウ</t>
    </rPh>
    <rPh sb="96" eb="100">
      <t>オスイショリ</t>
    </rPh>
    <rPh sb="100" eb="102">
      <t>ゲンカ</t>
    </rPh>
    <rPh sb="108" eb="112">
      <t>ルイジダンタイ</t>
    </rPh>
    <rPh sb="113" eb="115">
      <t>ヒカク</t>
    </rPh>
    <rPh sb="117" eb="118">
      <t>タカ</t>
    </rPh>
    <rPh sb="119" eb="121">
      <t>スイジュン</t>
    </rPh>
    <rPh sb="125" eb="130">
      <t>イジカンリヒ</t>
    </rPh>
    <rPh sb="131" eb="133">
      <t>ヨクセイ</t>
    </rPh>
    <rPh sb="134" eb="137">
      <t>ユウシュウリツ</t>
    </rPh>
    <rPh sb="138" eb="140">
      <t>ゾウカ</t>
    </rPh>
    <rPh sb="145" eb="148">
      <t>セツゾクリツ</t>
    </rPh>
    <rPh sb="149" eb="151">
      <t>コウジョウ</t>
    </rPh>
    <rPh sb="152" eb="153">
      <t>ツト</t>
    </rPh>
    <rPh sb="167" eb="169">
      <t>シセツ</t>
    </rPh>
    <rPh sb="170" eb="173">
      <t>コウリツセイ</t>
    </rPh>
    <rPh sb="179" eb="183">
      <t>ジンコウゲンショウ</t>
    </rPh>
    <rPh sb="184" eb="185">
      <t>トモナ</t>
    </rPh>
    <rPh sb="186" eb="191">
      <t>シセツリヨウリツ</t>
    </rPh>
    <rPh sb="191" eb="192">
      <t>オヨ</t>
    </rPh>
    <rPh sb="193" eb="197">
      <t>スイセンカリツ</t>
    </rPh>
    <rPh sb="198" eb="199">
      <t>ヒク</t>
    </rPh>
    <rPh sb="200" eb="202">
      <t>スイジュン</t>
    </rPh>
    <rPh sb="221" eb="224">
      <t>ショウライテキ</t>
    </rPh>
    <rPh sb="226" eb="228">
      <t>シセツ</t>
    </rPh>
    <rPh sb="228" eb="230">
      <t>リヨウ</t>
    </rPh>
    <rPh sb="231" eb="233">
      <t>キボ</t>
    </rPh>
    <rPh sb="233" eb="236">
      <t>シュクショウトウ</t>
    </rPh>
    <rPh sb="237" eb="239">
      <t>ミナオ</t>
    </rPh>
    <rPh sb="241" eb="242">
      <t>ハカ</t>
    </rPh>
    <rPh sb="243" eb="245">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</si>
</sst>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A0A0-42A9-8C7D-7BE03F36DF0D}"/>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0.03</c:v>
                </c:pt>
              </c:numCache>
            </c:numRef>
          </c:val>
          <c:smooth val="0"/>
          <c:extLst>
            <c:ext xmlns:c16="http://schemas.microsoft.com/office/drawing/2014/chart" uri="{C3380CC4-5D6E-409C-BE32-E72D297353CC}">
              <c16:uniqueId val="{00000001-A0A0-42A9-8C7D-7BE03F36DF0D}"/>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0</c:v>
                </c:pt>
                <c:pt idx="4">
                  <c:v>130.53</c:v>
                </c:pt>
              </c:numCache>
            </c:numRef>
          </c:val>
          <c:extLst>
            <c:ext xmlns:c16="http://schemas.microsoft.com/office/drawing/2014/chart" uri="{C3380CC4-5D6E-409C-BE32-E72D297353CC}">
              <c16:uniqueId val="{00000000-D093-4373-8DEF-FFCE3A534B55}"/>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106.62</c:v>
                </c:pt>
              </c:numCache>
            </c:numRef>
          </c:val>
          <c:smooth val="0"/>
          <c:extLst>
            <c:ext xmlns:c16="http://schemas.microsoft.com/office/drawing/2014/chart" uri="{C3380CC4-5D6E-409C-BE32-E72D297353CC}">
              <c16:uniqueId val="{00000001-D093-4373-8DEF-FFCE3A534B55}"/>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0</c:v>
                </c:pt>
                <c:pt idx="4">
                  <c:v>3.79</c:v>
                </c:pt>
              </c:numCache>
            </c:numRef>
          </c:val>
          <c:extLst>
            <c:ext xmlns:c16="http://schemas.microsoft.com/office/drawing/2014/chart" uri="{C3380CC4-5D6E-409C-BE32-E72D297353CC}">
              <c16:uniqueId val="{00000000-2C74-4263-88D3-5C815B07EEB7}"/>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24.53</c:v>
                </c:pt>
              </c:numCache>
            </c:numRef>
          </c:val>
          <c:smooth val="0"/>
          <c:extLst>
            <c:ext xmlns:c16="http://schemas.microsoft.com/office/drawing/2014/chart" uri="{C3380CC4-5D6E-409C-BE32-E72D297353CC}">
              <c16:uniqueId val="{00000001-2C74-4263-88D3-5C815B07EEB7}"/>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AA4D-4F9E-BD2B-5EFBCC218DB7}"/>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formatCode="#,##0.00;&quot;△&quot;#,##0.00">
                  <c:v>0</c:v>
                </c:pt>
              </c:numCache>
            </c:numRef>
          </c:val>
          <c:smooth val="0"/>
          <c:extLst>
            <c:ext xmlns:c16="http://schemas.microsoft.com/office/drawing/2014/chart" uri="{C3380CC4-5D6E-409C-BE32-E72D297353CC}">
              <c16:uniqueId val="{00000001-AA4D-4F9E-BD2B-5EFBCC218DB7}"/>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7780-4779-AA00-3AF7AFDE3A96}"/>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107.99</c:v>
                </c:pt>
              </c:numCache>
            </c:numRef>
          </c:val>
          <c:smooth val="0"/>
          <c:extLst>
            <c:ext xmlns:c16="http://schemas.microsoft.com/office/drawing/2014/chart" uri="{C3380CC4-5D6E-409C-BE32-E72D297353CC}">
              <c16:uniqueId val="{00000001-7780-4779-AA00-3AF7AFDE3A96}"/>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0</c:v>
                </c:pt>
                <c:pt idx="4">
                  <c:v>17.62</c:v>
                </c:pt>
              </c:numCache>
            </c:numRef>
          </c:val>
          <c:extLst>
            <c:ext xmlns:c16="http://schemas.microsoft.com/office/drawing/2014/chart" uri="{C3380CC4-5D6E-409C-BE32-E72D297353CC}">
              <c16:uniqueId val="{00000000-EB09-4834-8526-2ED47BB2BCC7}"/>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58.25</c:v>
                </c:pt>
              </c:numCache>
            </c:numRef>
          </c:val>
          <c:smooth val="0"/>
          <c:extLst>
            <c:ext xmlns:c16="http://schemas.microsoft.com/office/drawing/2014/chart" uri="{C3380CC4-5D6E-409C-BE32-E72D297353CC}">
              <c16:uniqueId val="{00000001-EB09-4834-8526-2ED47BB2BCC7}"/>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5D05-41FC-8D2C-3430F54CCF2B}"/>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791.46</c:v>
                </c:pt>
              </c:numCache>
            </c:numRef>
          </c:val>
          <c:smooth val="0"/>
          <c:extLst>
            <c:ext xmlns:c16="http://schemas.microsoft.com/office/drawing/2014/chart" uri="{C3380CC4-5D6E-409C-BE32-E72D297353CC}">
              <c16:uniqueId val="{00000001-5D05-41FC-8D2C-3430F54CCF2B}"/>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0</c:v>
                </c:pt>
                <c:pt idx="4">
                  <c:v>37.72</c:v>
                </c:pt>
              </c:numCache>
            </c:numRef>
          </c:val>
          <c:extLst>
            <c:ext xmlns:c16="http://schemas.microsoft.com/office/drawing/2014/chart" uri="{C3380CC4-5D6E-409C-BE32-E72D297353CC}">
              <c16:uniqueId val="{00000000-53DD-4A45-B7E8-A2B7419F27BB}"/>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47.96</c:v>
                </c:pt>
              </c:numCache>
            </c:numRef>
          </c:val>
          <c:smooth val="0"/>
          <c:extLst>
            <c:ext xmlns:c16="http://schemas.microsoft.com/office/drawing/2014/chart" uri="{C3380CC4-5D6E-409C-BE32-E72D297353CC}">
              <c16:uniqueId val="{00000001-53DD-4A45-B7E8-A2B7419F27BB}"/>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0</c:v>
                </c:pt>
                <c:pt idx="4">
                  <c:v>356.76</c:v>
                </c:pt>
              </c:numCache>
            </c:numRef>
          </c:val>
          <c:extLst>
            <c:ext xmlns:c16="http://schemas.microsoft.com/office/drawing/2014/chart" uri="{C3380CC4-5D6E-409C-BE32-E72D297353CC}">
              <c16:uniqueId val="{00000000-B015-4A20-930D-DA6804980658}"/>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325.85000000000002</c:v>
                </c:pt>
              </c:numCache>
            </c:numRef>
          </c:val>
          <c:smooth val="0"/>
          <c:extLst>
            <c:ext xmlns:c16="http://schemas.microsoft.com/office/drawing/2014/chart" uri="{C3380CC4-5D6E-409C-BE32-E72D297353CC}">
              <c16:uniqueId val="{00000001-B015-4A20-930D-DA6804980658}"/>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24.65</c:v>
                </c:pt>
              </c:numCache>
            </c:numRef>
          </c:val>
          <c:extLst>
            <c:ext xmlns:c16="http://schemas.microsoft.com/office/drawing/2014/chart" uri="{C3380CC4-5D6E-409C-BE32-E72D297353CC}">
              <c16:uniqueId val="{00000000-1D78-4E3E-BF1B-3AE4C178FEA2}"/>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45.32</c:v>
                </c:pt>
              </c:numCache>
            </c:numRef>
          </c:val>
          <c:smooth val="0"/>
          <c:extLst>
            <c:ext xmlns:c16="http://schemas.microsoft.com/office/drawing/2014/chart" uri="{C3380CC4-5D6E-409C-BE32-E72D297353CC}">
              <c16:uniqueId val="{00000001-1D78-4E3E-BF1B-3AE4C178FEA2}"/>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0</c:v>
                </c:pt>
                <c:pt idx="4">
                  <c:v>54.92</c:v>
                </c:pt>
              </c:numCache>
            </c:numRef>
          </c:val>
          <c:extLst>
            <c:ext xmlns:c16="http://schemas.microsoft.com/office/drawing/2014/chart" uri="{C3380CC4-5D6E-409C-BE32-E72D297353CC}">
              <c16:uniqueId val="{00000000-F037-4B07-8518-181573514EE7}"/>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83.54</c:v>
                </c:pt>
              </c:numCache>
            </c:numRef>
          </c:val>
          <c:smooth val="0"/>
          <c:extLst>
            <c:ext xmlns:c16="http://schemas.microsoft.com/office/drawing/2014/chart" uri="{C3380CC4-5D6E-409C-BE32-E72D297353CC}">
              <c16:uniqueId val="{00000001-F037-4B07-8518-181573514EE7}"/>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【102.74】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【798.10】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【49.92】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【286.33】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【28.46】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L12" zoomScaleNormal="100" workbookViewId="0">
      <selection activeCell="BJ33" sqref="BJ33"/>
    </sheetView>
  </sheetViews>
  <sheetFormatPr defaultColWidth="2.6328125" defaultRowHeight="13" x14ac:dyDescent="0.2"/>
  <cols>
    <col min="1" max="1" width="2.6328125" customWidth="1"/>
    <col min="2" max="62" width="3.81640625" customWidth="1"/>
    <col min="64" max="78" width="3.08984375" customWidth="1"/>
    <col min="79" max="79" width="4.453125" bestFit="1" customWidth="1"/>
    <col min="81" max="82" width="4.4531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67" t="str">
        <f>データ!H6</f>
        <v>青森県　中泊町</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3"/>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68" t="s">
        <v>9</v>
      </c>
      <c r="BM7" s="69"/>
      <c r="BN7" s="69"/>
      <c r="BO7" s="69"/>
      <c r="BP7" s="69"/>
      <c r="BQ7" s="69"/>
      <c r="BR7" s="69"/>
      <c r="BS7" s="69"/>
      <c r="BT7" s="69"/>
      <c r="BU7" s="69"/>
      <c r="BV7" s="69"/>
      <c r="BW7" s="69"/>
      <c r="BX7" s="69"/>
      <c r="BY7" s="70"/>
    </row>
    <row r="8" spans="1:78" ht="18.75" customHeight="1" x14ac:dyDescent="0.2">
      <c r="A8" s="2"/>
      <c r="B8" s="64" t="str">
        <f>データ!I6</f>
        <v>法適用</v>
      </c>
      <c r="C8" s="64"/>
      <c r="D8" s="64"/>
      <c r="E8" s="64"/>
      <c r="F8" s="64"/>
      <c r="G8" s="64"/>
      <c r="H8" s="64"/>
      <c r="I8" s="64" t="str">
        <f>データ!J6</f>
        <v>下水道事業</v>
      </c>
      <c r="J8" s="64"/>
      <c r="K8" s="64"/>
      <c r="L8" s="64"/>
      <c r="M8" s="64"/>
      <c r="N8" s="64"/>
      <c r="O8" s="64"/>
      <c r="P8" s="64" t="str">
        <f>データ!K6</f>
        <v>農業集落排水</v>
      </c>
      <c r="Q8" s="64"/>
      <c r="R8" s="64"/>
      <c r="S8" s="64"/>
      <c r="T8" s="64"/>
      <c r="U8" s="64"/>
      <c r="V8" s="64"/>
      <c r="W8" s="64" t="str">
        <f>データ!L6</f>
        <v>F2</v>
      </c>
      <c r="X8" s="64"/>
      <c r="Y8" s="64"/>
      <c r="Z8" s="64"/>
      <c r="AA8" s="64"/>
      <c r="AB8" s="64"/>
      <c r="AC8" s="64"/>
      <c r="AD8" s="65" t="str">
        <f>データ!$M$6</f>
        <v>非設置</v>
      </c>
      <c r="AE8" s="65"/>
      <c r="AF8" s="65"/>
      <c r="AG8" s="65"/>
      <c r="AH8" s="65"/>
      <c r="AI8" s="65"/>
      <c r="AJ8" s="65"/>
      <c r="AK8" s="3"/>
      <c r="AL8" s="45">
        <f>データ!S6</f>
        <v>9417</v>
      </c>
      <c r="AM8" s="45"/>
      <c r="AN8" s="45"/>
      <c r="AO8" s="45"/>
      <c r="AP8" s="45"/>
      <c r="AQ8" s="45"/>
      <c r="AR8" s="45"/>
      <c r="AS8" s="45"/>
      <c r="AT8" s="44">
        <f>データ!T6</f>
        <v>216.34</v>
      </c>
      <c r="AU8" s="44"/>
      <c r="AV8" s="44"/>
      <c r="AW8" s="44"/>
      <c r="AX8" s="44"/>
      <c r="AY8" s="44"/>
      <c r="AZ8" s="44"/>
      <c r="BA8" s="44"/>
      <c r="BB8" s="44">
        <f>データ!U6</f>
        <v>43.53</v>
      </c>
      <c r="BC8" s="44"/>
      <c r="BD8" s="44"/>
      <c r="BE8" s="44"/>
      <c r="BF8" s="44"/>
      <c r="BG8" s="44"/>
      <c r="BH8" s="44"/>
      <c r="BI8" s="44"/>
      <c r="BJ8" s="3"/>
      <c r="BK8" s="3"/>
      <c r="BL8" s="60" t="s">
        <v>10</v>
      </c>
      <c r="BM8" s="61"/>
      <c r="BN8" s="62" t="s">
        <v>11</v>
      </c>
      <c r="BO8" s="62"/>
      <c r="BP8" s="62"/>
      <c r="BQ8" s="62"/>
      <c r="BR8" s="62"/>
      <c r="BS8" s="62"/>
      <c r="BT8" s="62"/>
      <c r="BU8" s="62"/>
      <c r="BV8" s="62"/>
      <c r="BW8" s="62"/>
      <c r="BX8" s="62"/>
      <c r="BY8" s="63"/>
    </row>
    <row r="9" spans="1:78" ht="18.75" customHeight="1" x14ac:dyDescent="0.2">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46" t="s">
        <v>16</v>
      </c>
      <c r="AE9" s="46"/>
      <c r="AF9" s="46"/>
      <c r="AG9" s="46"/>
      <c r="AH9" s="46"/>
      <c r="AI9" s="46"/>
      <c r="AJ9" s="46"/>
      <c r="AK9" s="3"/>
      <c r="AL9" s="46" t="s">
        <v>17</v>
      </c>
      <c r="AM9" s="46"/>
      <c r="AN9" s="46"/>
      <c r="AO9" s="46"/>
      <c r="AP9" s="46"/>
      <c r="AQ9" s="46"/>
      <c r="AR9" s="46"/>
      <c r="AS9" s="46"/>
      <c r="AT9" s="46" t="s">
        <v>18</v>
      </c>
      <c r="AU9" s="46"/>
      <c r="AV9" s="46"/>
      <c r="AW9" s="46"/>
      <c r="AX9" s="46"/>
      <c r="AY9" s="46"/>
      <c r="AZ9" s="46"/>
      <c r="BA9" s="46"/>
      <c r="BB9" s="46" t="s">
        <v>19</v>
      </c>
      <c r="BC9" s="46"/>
      <c r="BD9" s="46"/>
      <c r="BE9" s="46"/>
      <c r="BF9" s="46"/>
      <c r="BG9" s="46"/>
      <c r="BH9" s="46"/>
      <c r="BI9" s="46"/>
      <c r="BJ9" s="3"/>
      <c r="BK9" s="3"/>
      <c r="BL9" s="47" t="s">
        <v>20</v>
      </c>
      <c r="BM9" s="48"/>
      <c r="BN9" s="49" t="s">
        <v>21</v>
      </c>
      <c r="BO9" s="49"/>
      <c r="BP9" s="49"/>
      <c r="BQ9" s="49"/>
      <c r="BR9" s="49"/>
      <c r="BS9" s="49"/>
      <c r="BT9" s="49"/>
      <c r="BU9" s="49"/>
      <c r="BV9" s="49"/>
      <c r="BW9" s="49"/>
      <c r="BX9" s="49"/>
      <c r="BY9" s="50"/>
    </row>
    <row r="10" spans="1:78" ht="18.75" customHeight="1" x14ac:dyDescent="0.2">
      <c r="A10" s="2"/>
      <c r="B10" s="44" t="str">
        <f>データ!N6</f>
        <v>-</v>
      </c>
      <c r="C10" s="44"/>
      <c r="D10" s="44"/>
      <c r="E10" s="44"/>
      <c r="F10" s="44"/>
      <c r="G10" s="44"/>
      <c r="H10" s="44"/>
      <c r="I10" s="44">
        <f>データ!O6</f>
        <v>93.59</v>
      </c>
      <c r="J10" s="44"/>
      <c r="K10" s="44"/>
      <c r="L10" s="44"/>
      <c r="M10" s="44"/>
      <c r="N10" s="44"/>
      <c r="O10" s="44"/>
      <c r="P10" s="44">
        <f>データ!P6</f>
        <v>8.94</v>
      </c>
      <c r="Q10" s="44"/>
      <c r="R10" s="44"/>
      <c r="S10" s="44"/>
      <c r="T10" s="44"/>
      <c r="U10" s="44"/>
      <c r="V10" s="44"/>
      <c r="W10" s="44">
        <f>データ!Q6</f>
        <v>73.42</v>
      </c>
      <c r="X10" s="44"/>
      <c r="Y10" s="44"/>
      <c r="Z10" s="44"/>
      <c r="AA10" s="44"/>
      <c r="AB10" s="44"/>
      <c r="AC10" s="44"/>
      <c r="AD10" s="45">
        <f>データ!R6</f>
        <v>2695</v>
      </c>
      <c r="AE10" s="45"/>
      <c r="AF10" s="45"/>
      <c r="AG10" s="45"/>
      <c r="AH10" s="45"/>
      <c r="AI10" s="45"/>
      <c r="AJ10" s="45"/>
      <c r="AK10" s="2"/>
      <c r="AL10" s="45">
        <f>データ!V6</f>
        <v>834</v>
      </c>
      <c r="AM10" s="45"/>
      <c r="AN10" s="45"/>
      <c r="AO10" s="45"/>
      <c r="AP10" s="45"/>
      <c r="AQ10" s="45"/>
      <c r="AR10" s="45"/>
      <c r="AS10" s="45"/>
      <c r="AT10" s="44">
        <f>データ!W6</f>
        <v>0.65</v>
      </c>
      <c r="AU10" s="44"/>
      <c r="AV10" s="44"/>
      <c r="AW10" s="44"/>
      <c r="AX10" s="44"/>
      <c r="AY10" s="44"/>
      <c r="AZ10" s="44"/>
      <c r="BA10" s="44"/>
      <c r="BB10" s="44">
        <f>データ!X6</f>
        <v>1283.08</v>
      </c>
      <c r="BC10" s="44"/>
      <c r="BD10" s="44"/>
      <c r="BE10" s="44"/>
      <c r="BF10" s="44"/>
      <c r="BG10" s="44"/>
      <c r="BH10" s="44"/>
      <c r="BI10" s="44"/>
      <c r="BJ10" s="2"/>
      <c r="BK10" s="2"/>
      <c r="BL10" s="51" t="s">
        <v>22</v>
      </c>
      <c r="BM10" s="52"/>
      <c r="BN10" s="53" t="s">
        <v>23</v>
      </c>
      <c r="BO10" s="53"/>
      <c r="BP10" s="53"/>
      <c r="BQ10" s="53"/>
      <c r="BR10" s="53"/>
      <c r="BS10" s="53"/>
      <c r="BT10" s="53"/>
      <c r="BU10" s="53"/>
      <c r="BV10" s="53"/>
      <c r="BW10" s="53"/>
      <c r="BX10" s="53"/>
      <c r="BY10" s="54"/>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2">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115</v>
      </c>
      <c r="BM16" s="29"/>
      <c r="BN16" s="29"/>
      <c r="BO16" s="29"/>
      <c r="BP16" s="29"/>
      <c r="BQ16" s="29"/>
      <c r="BR16" s="29"/>
      <c r="BS16" s="29"/>
      <c r="BT16" s="29"/>
      <c r="BU16" s="29"/>
      <c r="BV16" s="29"/>
      <c r="BW16" s="29"/>
      <c r="BX16" s="29"/>
      <c r="BY16" s="29"/>
      <c r="BZ16" s="3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113</v>
      </c>
      <c r="BM47" s="29"/>
      <c r="BN47" s="29"/>
      <c r="BO47" s="29"/>
      <c r="BP47" s="29"/>
      <c r="BQ47" s="29"/>
      <c r="BR47" s="29"/>
      <c r="BS47" s="29"/>
      <c r="BT47" s="29"/>
      <c r="BU47" s="29"/>
      <c r="BV47" s="29"/>
      <c r="BW47" s="29"/>
      <c r="BX47" s="29"/>
      <c r="BY47" s="29"/>
      <c r="BZ47" s="3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2">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2">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114</v>
      </c>
      <c r="BM66" s="29"/>
      <c r="BN66" s="29"/>
      <c r="BO66" s="29"/>
      <c r="BP66" s="29"/>
      <c r="BQ66" s="29"/>
      <c r="BR66" s="29"/>
      <c r="BS66" s="29"/>
      <c r="BT66" s="29"/>
      <c r="BU66" s="29"/>
      <c r="BV66" s="29"/>
      <c r="BW66" s="29"/>
      <c r="BX66" s="29"/>
      <c r="BY66" s="29"/>
      <c r="BZ66" s="3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2">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【104.30】</v>
      </c>
      <c r="F85" s="12" t="str">
        <f>データ!AT6</f>
        <v>【102.74】</v>
      </c>
      <c r="G85" s="12" t="str">
        <f>データ!BE6</f>
        <v>【47.19】</v>
      </c>
      <c r="H85" s="12" t="str">
        <f>データ!BP6</f>
        <v>【798.10】</v>
      </c>
      <c r="I85" s="12" t="str">
        <f>データ!CA6</f>
        <v>【54.51】</v>
      </c>
      <c r="J85" s="12" t="str">
        <f>データ!CL6</f>
        <v>【286.33】</v>
      </c>
      <c r="K85" s="12" t="str">
        <f>データ!CW6</f>
        <v>【49.92】</v>
      </c>
      <c r="L85" s="12" t="str">
        <f>データ!DH6</f>
        <v>【87.80】</v>
      </c>
      <c r="M85" s="12" t="str">
        <f>データ!DS6</f>
        <v>【28.46】</v>
      </c>
      <c r="N85" s="12" t="str">
        <f>データ!ED6</f>
        <v>【0.03】</v>
      </c>
      <c r="O85" s="12" t="str">
        <f>データ!EO6</f>
        <v>【0.02】</v>
      </c>
    </row>
  </sheetData>
  <sheetProtection algorithmName="SHA-512" hashValue="tPvFApgrMgNp1+wREU1SEotbL32+PtaF1ASQZzfz0+63BasE2XDpIrpZvSOWr5TjYYay+kJDZjwklX+n+xnOcA==" saltValue="ZWxtdGn5yorkopljSWIsgA=="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 x14ac:dyDescent="0.2"/>
  <cols>
    <col min="2" max="144" width="11.9062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2">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23876</v>
      </c>
      <c r="D6" s="19">
        <f t="shared" si="3"/>
        <v>46</v>
      </c>
      <c r="E6" s="19">
        <f t="shared" si="3"/>
        <v>17</v>
      </c>
      <c r="F6" s="19">
        <f t="shared" si="3"/>
        <v>5</v>
      </c>
      <c r="G6" s="19">
        <f t="shared" si="3"/>
        <v>0</v>
      </c>
      <c r="H6" s="19" t="str">
        <f t="shared" si="3"/>
        <v>青森県　中泊町</v>
      </c>
      <c r="I6" s="19" t="str">
        <f t="shared" si="3"/>
        <v>法適用</v>
      </c>
      <c r="J6" s="19" t="str">
        <f t="shared" si="3"/>
        <v>下水道事業</v>
      </c>
      <c r="K6" s="19" t="str">
        <f t="shared" si="3"/>
        <v>農業集落排水</v>
      </c>
      <c r="L6" s="19" t="str">
        <f t="shared" si="3"/>
        <v>F2</v>
      </c>
      <c r="M6" s="19" t="str">
        <f t="shared" si="3"/>
        <v>非設置</v>
      </c>
      <c r="N6" s="20" t="str">
        <f t="shared" si="3"/>
        <v>-</v>
      </c>
      <c r="O6" s="20">
        <f t="shared" si="3"/>
        <v>93.59</v>
      </c>
      <c r="P6" s="20">
        <f t="shared" si="3"/>
        <v>8.94</v>
      </c>
      <c r="Q6" s="20">
        <f t="shared" si="3"/>
        <v>73.42</v>
      </c>
      <c r="R6" s="20">
        <f t="shared" si="3"/>
        <v>2695</v>
      </c>
      <c r="S6" s="20">
        <f t="shared" si="3"/>
        <v>9417</v>
      </c>
      <c r="T6" s="20">
        <f t="shared" si="3"/>
        <v>216.34</v>
      </c>
      <c r="U6" s="20">
        <f t="shared" si="3"/>
        <v>43.53</v>
      </c>
      <c r="V6" s="20">
        <f t="shared" si="3"/>
        <v>834</v>
      </c>
      <c r="W6" s="20">
        <f t="shared" si="3"/>
        <v>0.65</v>
      </c>
      <c r="X6" s="20">
        <f t="shared" si="3"/>
        <v>1283.08</v>
      </c>
      <c r="Y6" s="21" t="str">
        <f>IF(Y7="",NA(),Y7)</f>
        <v>-</v>
      </c>
      <c r="Z6" s="21" t="str">
        <f t="shared" ref="Z6:AH6" si="4">IF(Z7="",NA(),Z7)</f>
        <v>-</v>
      </c>
      <c r="AA6" s="21" t="str">
        <f t="shared" si="4"/>
        <v>-</v>
      </c>
      <c r="AB6" s="21" t="str">
        <f t="shared" si="4"/>
        <v>-</v>
      </c>
      <c r="AC6" s="21">
        <f t="shared" si="4"/>
        <v>130.53</v>
      </c>
      <c r="AD6" s="21" t="str">
        <f t="shared" si="4"/>
        <v>-</v>
      </c>
      <c r="AE6" s="21" t="str">
        <f t="shared" si="4"/>
        <v>-</v>
      </c>
      <c r="AF6" s="21" t="str">
        <f t="shared" si="4"/>
        <v>-</v>
      </c>
      <c r="AG6" s="21" t="str">
        <f t="shared" si="4"/>
        <v>-</v>
      </c>
      <c r="AH6" s="21">
        <f t="shared" si="4"/>
        <v>106.62</v>
      </c>
      <c r="AI6" s="20" t="str">
        <f>IF(AI7="","",IF(AI7="-","【-】","【"&amp;SUBSTITUTE(TEXT(AI7,"#,##0.00"),"-","△")&amp;"】"))</f>
        <v>【104.30】</v>
      </c>
      <c r="AJ6" s="21" t="str">
        <f>IF(AJ7="",NA(),AJ7)</f>
        <v>-</v>
      </c>
      <c r="AK6" s="21" t="str">
        <f t="shared" ref="AK6:AS6" si="5">IF(AK7="",NA(),AK7)</f>
        <v>-</v>
      </c>
      <c r="AL6" s="21" t="str">
        <f t="shared" si="5"/>
        <v>-</v>
      </c>
      <c r="AM6" s="21" t="str">
        <f t="shared" si="5"/>
        <v>-</v>
      </c>
      <c r="AN6" s="20">
        <f t="shared" si="5"/>
        <v>0</v>
      </c>
      <c r="AO6" s="21" t="str">
        <f t="shared" si="5"/>
        <v>-</v>
      </c>
      <c r="AP6" s="21" t="str">
        <f t="shared" si="5"/>
        <v>-</v>
      </c>
      <c r="AQ6" s="21" t="str">
        <f t="shared" si="5"/>
        <v>-</v>
      </c>
      <c r="AR6" s="21" t="str">
        <f t="shared" si="5"/>
        <v>-</v>
      </c>
      <c r="AS6" s="21">
        <f t="shared" si="5"/>
        <v>107.99</v>
      </c>
      <c r="AT6" s="20" t="str">
        <f>IF(AT7="","",IF(AT7="-","【-】","【"&amp;SUBSTITUTE(TEXT(AT7,"#,##0.00"),"-","△")&amp;"】"))</f>
        <v>【102.74】</v>
      </c>
      <c r="AU6" s="21" t="str">
        <f>IF(AU7="",NA(),AU7)</f>
        <v>-</v>
      </c>
      <c r="AV6" s="21" t="str">
        <f t="shared" ref="AV6:BD6" si="6">IF(AV7="",NA(),AV7)</f>
        <v>-</v>
      </c>
      <c r="AW6" s="21" t="str">
        <f t="shared" si="6"/>
        <v>-</v>
      </c>
      <c r="AX6" s="21" t="str">
        <f t="shared" si="6"/>
        <v>-</v>
      </c>
      <c r="AY6" s="21">
        <f t="shared" si="6"/>
        <v>17.62</v>
      </c>
      <c r="AZ6" s="21" t="str">
        <f t="shared" si="6"/>
        <v>-</v>
      </c>
      <c r="BA6" s="21" t="str">
        <f t="shared" si="6"/>
        <v>-</v>
      </c>
      <c r="BB6" s="21" t="str">
        <f t="shared" si="6"/>
        <v>-</v>
      </c>
      <c r="BC6" s="21" t="str">
        <f t="shared" si="6"/>
        <v>-</v>
      </c>
      <c r="BD6" s="21">
        <f t="shared" si="6"/>
        <v>58.25</v>
      </c>
      <c r="BE6" s="20" t="str">
        <f>IF(BE7="","",IF(BE7="-","【-】","【"&amp;SUBSTITUTE(TEXT(BE7,"#,##0.00"),"-","△")&amp;"】"))</f>
        <v>【47.19】</v>
      </c>
      <c r="BF6" s="21" t="str">
        <f>IF(BF7="",NA(),BF7)</f>
        <v>-</v>
      </c>
      <c r="BG6" s="21" t="str">
        <f t="shared" ref="BG6:BO6" si="7">IF(BG7="",NA(),BG7)</f>
        <v>-</v>
      </c>
      <c r="BH6" s="21" t="str">
        <f t="shared" si="7"/>
        <v>-</v>
      </c>
      <c r="BI6" s="21" t="str">
        <f t="shared" si="7"/>
        <v>-</v>
      </c>
      <c r="BJ6" s="20">
        <f t="shared" si="7"/>
        <v>0</v>
      </c>
      <c r="BK6" s="21" t="str">
        <f t="shared" si="7"/>
        <v>-</v>
      </c>
      <c r="BL6" s="21" t="str">
        <f t="shared" si="7"/>
        <v>-</v>
      </c>
      <c r="BM6" s="21" t="str">
        <f t="shared" si="7"/>
        <v>-</v>
      </c>
      <c r="BN6" s="21" t="str">
        <f t="shared" si="7"/>
        <v>-</v>
      </c>
      <c r="BO6" s="21">
        <f t="shared" si="7"/>
        <v>791.46</v>
      </c>
      <c r="BP6" s="20" t="str">
        <f>IF(BP7="","",IF(BP7="-","【-】","【"&amp;SUBSTITUTE(TEXT(BP7,"#,##0.00"),"-","△")&amp;"】"))</f>
        <v>【798.10】</v>
      </c>
      <c r="BQ6" s="21" t="str">
        <f>IF(BQ7="",NA(),BQ7)</f>
        <v>-</v>
      </c>
      <c r="BR6" s="21" t="str">
        <f t="shared" ref="BR6:BZ6" si="8">IF(BR7="",NA(),BR7)</f>
        <v>-</v>
      </c>
      <c r="BS6" s="21" t="str">
        <f t="shared" si="8"/>
        <v>-</v>
      </c>
      <c r="BT6" s="21" t="str">
        <f t="shared" si="8"/>
        <v>-</v>
      </c>
      <c r="BU6" s="21">
        <f t="shared" si="8"/>
        <v>37.72</v>
      </c>
      <c r="BV6" s="21" t="str">
        <f t="shared" si="8"/>
        <v>-</v>
      </c>
      <c r="BW6" s="21" t="str">
        <f t="shared" si="8"/>
        <v>-</v>
      </c>
      <c r="BX6" s="21" t="str">
        <f t="shared" si="8"/>
        <v>-</v>
      </c>
      <c r="BY6" s="21" t="str">
        <f t="shared" si="8"/>
        <v>-</v>
      </c>
      <c r="BZ6" s="21">
        <f t="shared" si="8"/>
        <v>47.96</v>
      </c>
      <c r="CA6" s="20" t="str">
        <f>IF(CA7="","",IF(CA7="-","【-】","【"&amp;SUBSTITUTE(TEXT(CA7,"#,##0.00"),"-","△")&amp;"】"))</f>
        <v>【54.51】</v>
      </c>
      <c r="CB6" s="21" t="str">
        <f>IF(CB7="",NA(),CB7)</f>
        <v>-</v>
      </c>
      <c r="CC6" s="21" t="str">
        <f t="shared" ref="CC6:CK6" si="9">IF(CC7="",NA(),CC7)</f>
        <v>-</v>
      </c>
      <c r="CD6" s="21" t="str">
        <f t="shared" si="9"/>
        <v>-</v>
      </c>
      <c r="CE6" s="21" t="str">
        <f t="shared" si="9"/>
        <v>-</v>
      </c>
      <c r="CF6" s="21">
        <f t="shared" si="9"/>
        <v>356.76</v>
      </c>
      <c r="CG6" s="21" t="str">
        <f t="shared" si="9"/>
        <v>-</v>
      </c>
      <c r="CH6" s="21" t="str">
        <f t="shared" si="9"/>
        <v>-</v>
      </c>
      <c r="CI6" s="21" t="str">
        <f t="shared" si="9"/>
        <v>-</v>
      </c>
      <c r="CJ6" s="21" t="str">
        <f t="shared" si="9"/>
        <v>-</v>
      </c>
      <c r="CK6" s="21">
        <f t="shared" si="9"/>
        <v>325.85000000000002</v>
      </c>
      <c r="CL6" s="20" t="str">
        <f>IF(CL7="","",IF(CL7="-","【-】","【"&amp;SUBSTITUTE(TEXT(CL7,"#,##0.00"),"-","△")&amp;"】"))</f>
        <v>【286.33】</v>
      </c>
      <c r="CM6" s="21" t="str">
        <f>IF(CM7="",NA(),CM7)</f>
        <v>-</v>
      </c>
      <c r="CN6" s="21" t="str">
        <f t="shared" ref="CN6:CV6" si="10">IF(CN7="",NA(),CN7)</f>
        <v>-</v>
      </c>
      <c r="CO6" s="21" t="str">
        <f t="shared" si="10"/>
        <v>-</v>
      </c>
      <c r="CP6" s="21" t="str">
        <f t="shared" si="10"/>
        <v>-</v>
      </c>
      <c r="CQ6" s="21">
        <f t="shared" si="10"/>
        <v>24.65</v>
      </c>
      <c r="CR6" s="21" t="str">
        <f t="shared" si="10"/>
        <v>-</v>
      </c>
      <c r="CS6" s="21" t="str">
        <f t="shared" si="10"/>
        <v>-</v>
      </c>
      <c r="CT6" s="21" t="str">
        <f t="shared" si="10"/>
        <v>-</v>
      </c>
      <c r="CU6" s="21" t="str">
        <f t="shared" si="10"/>
        <v>-</v>
      </c>
      <c r="CV6" s="21">
        <f t="shared" si="10"/>
        <v>45.32</v>
      </c>
      <c r="CW6" s="20" t="str">
        <f>IF(CW7="","",IF(CW7="-","【-】","【"&amp;SUBSTITUTE(TEXT(CW7,"#,##0.00"),"-","△")&amp;"】"))</f>
        <v>【49.92】</v>
      </c>
      <c r="CX6" s="21" t="str">
        <f>IF(CX7="",NA(),CX7)</f>
        <v>-</v>
      </c>
      <c r="CY6" s="21" t="str">
        <f t="shared" ref="CY6:DG6" si="11">IF(CY7="",NA(),CY7)</f>
        <v>-</v>
      </c>
      <c r="CZ6" s="21" t="str">
        <f t="shared" si="11"/>
        <v>-</v>
      </c>
      <c r="DA6" s="21" t="str">
        <f t="shared" si="11"/>
        <v>-</v>
      </c>
      <c r="DB6" s="21">
        <f t="shared" si="11"/>
        <v>54.92</v>
      </c>
      <c r="DC6" s="21" t="str">
        <f t="shared" si="11"/>
        <v>-</v>
      </c>
      <c r="DD6" s="21" t="str">
        <f t="shared" si="11"/>
        <v>-</v>
      </c>
      <c r="DE6" s="21" t="str">
        <f t="shared" si="11"/>
        <v>-</v>
      </c>
      <c r="DF6" s="21" t="str">
        <f t="shared" si="11"/>
        <v>-</v>
      </c>
      <c r="DG6" s="21">
        <f t="shared" si="11"/>
        <v>83.54</v>
      </c>
      <c r="DH6" s="20" t="str">
        <f>IF(DH7="","",IF(DH7="-","【-】","【"&amp;SUBSTITUTE(TEXT(DH7,"#,##0.00"),"-","△")&amp;"】"))</f>
        <v>【87.80】</v>
      </c>
      <c r="DI6" s="21" t="str">
        <f>IF(DI7="",NA(),DI7)</f>
        <v>-</v>
      </c>
      <c r="DJ6" s="21" t="str">
        <f t="shared" ref="DJ6:DR6" si="12">IF(DJ7="",NA(),DJ7)</f>
        <v>-</v>
      </c>
      <c r="DK6" s="21" t="str">
        <f t="shared" si="12"/>
        <v>-</v>
      </c>
      <c r="DL6" s="21" t="str">
        <f t="shared" si="12"/>
        <v>-</v>
      </c>
      <c r="DM6" s="21">
        <f t="shared" si="12"/>
        <v>3.79</v>
      </c>
      <c r="DN6" s="21" t="str">
        <f t="shared" si="12"/>
        <v>-</v>
      </c>
      <c r="DO6" s="21" t="str">
        <f t="shared" si="12"/>
        <v>-</v>
      </c>
      <c r="DP6" s="21" t="str">
        <f t="shared" si="12"/>
        <v>-</v>
      </c>
      <c r="DQ6" s="21" t="str">
        <f t="shared" si="12"/>
        <v>-</v>
      </c>
      <c r="DR6" s="21">
        <f t="shared" si="12"/>
        <v>24.53</v>
      </c>
      <c r="DS6" s="20" t="str">
        <f>IF(DS7="","",IF(DS7="-","【-】","【"&amp;SUBSTITUTE(TEXT(DS7,"#,##0.00"),"-","△")&amp;"】"))</f>
        <v>【28.46】</v>
      </c>
      <c r="DT6" s="21" t="str">
        <f>IF(DT7="",NA(),DT7)</f>
        <v>-</v>
      </c>
      <c r="DU6" s="21" t="str">
        <f t="shared" ref="DU6:EC6" si="13">IF(DU7="",NA(),DU7)</f>
        <v>-</v>
      </c>
      <c r="DV6" s="21" t="str">
        <f t="shared" si="13"/>
        <v>-</v>
      </c>
      <c r="DW6" s="21" t="str">
        <f t="shared" si="13"/>
        <v>-</v>
      </c>
      <c r="DX6" s="20">
        <f t="shared" si="13"/>
        <v>0</v>
      </c>
      <c r="DY6" s="21" t="str">
        <f t="shared" si="13"/>
        <v>-</v>
      </c>
      <c r="DZ6" s="21" t="str">
        <f t="shared" si="13"/>
        <v>-</v>
      </c>
      <c r="EA6" s="21" t="str">
        <f t="shared" si="13"/>
        <v>-</v>
      </c>
      <c r="EB6" s="21" t="str">
        <f t="shared" si="13"/>
        <v>-</v>
      </c>
      <c r="EC6" s="20">
        <f t="shared" si="13"/>
        <v>0</v>
      </c>
      <c r="ED6" s="20" t="str">
        <f>IF(ED7="","",IF(ED7="-","【-】","【"&amp;SUBSTITUTE(TEXT(ED7,"#,##0.00"),"-","△")&amp;"】"))</f>
        <v>【0.03】</v>
      </c>
      <c r="EE6" s="21" t="str">
        <f>IF(EE7="",NA(),EE7)</f>
        <v>-</v>
      </c>
      <c r="EF6" s="21" t="str">
        <f t="shared" ref="EF6:EN6" si="14">IF(EF7="",NA(),EF7)</f>
        <v>-</v>
      </c>
      <c r="EG6" s="21" t="str">
        <f t="shared" si="14"/>
        <v>-</v>
      </c>
      <c r="EH6" s="21" t="str">
        <f t="shared" si="14"/>
        <v>-</v>
      </c>
      <c r="EI6" s="20">
        <f t="shared" si="14"/>
        <v>0</v>
      </c>
      <c r="EJ6" s="21" t="str">
        <f t="shared" si="14"/>
        <v>-</v>
      </c>
      <c r="EK6" s="21" t="str">
        <f t="shared" si="14"/>
        <v>-</v>
      </c>
      <c r="EL6" s="21" t="str">
        <f t="shared" si="14"/>
        <v>-</v>
      </c>
      <c r="EM6" s="21" t="str">
        <f t="shared" si="14"/>
        <v>-</v>
      </c>
      <c r="EN6" s="21">
        <f t="shared" si="14"/>
        <v>0.03</v>
      </c>
      <c r="EO6" s="20" t="str">
        <f>IF(EO7="","",IF(EO7="-","【-】","【"&amp;SUBSTITUTE(TEXT(EO7,"#,##0.00"),"-","△")&amp;"】"))</f>
        <v>【0.02】</v>
      </c>
    </row>
    <row r="7" spans="1:148" s="22" customFormat="1" x14ac:dyDescent="0.2">
      <c r="A7" s="14"/>
      <c r="B7" s="23">
        <v>2024</v>
      </c>
      <c r="C7" s="23">
        <v>23876</v>
      </c>
      <c r="D7" s="23">
        <v>46</v>
      </c>
      <c r="E7" s="23">
        <v>17</v>
      </c>
      <c r="F7" s="23">
        <v>5</v>
      </c>
      <c r="G7" s="23">
        <v>0</v>
      </c>
      <c r="H7" s="23" t="s">
        <v>96</v>
      </c>
      <c r="I7" s="23" t="s">
        <v>97</v>
      </c>
      <c r="J7" s="23" t="s">
        <v>98</v>
      </c>
      <c r="K7" s="23" t="s">
        <v>99</v>
      </c>
      <c r="L7" s="23" t="s">
        <v>100</v>
      </c>
      <c r="M7" s="23" t="s">
        <v>101</v>
      </c>
      <c r="N7" s="24" t="s">
        <v>102</v>
      </c>
      <c r="O7" s="24">
        <v>93.59</v>
      </c>
      <c r="P7" s="24">
        <v>8.94</v>
      </c>
      <c r="Q7" s="24">
        <v>73.42</v>
      </c>
      <c r="R7" s="24">
        <v>2695</v>
      </c>
      <c r="S7" s="24">
        <v>9417</v>
      </c>
      <c r="T7" s="24">
        <v>216.34</v>
      </c>
      <c r="U7" s="24">
        <v>43.53</v>
      </c>
      <c r="V7" s="24">
        <v>834</v>
      </c>
      <c r="W7" s="24">
        <v>0.65</v>
      </c>
      <c r="X7" s="24">
        <v>1283.08</v>
      </c>
      <c r="Y7" s="24" t="s">
        <v>102</v>
      </c>
      <c r="Z7" s="24" t="s">
        <v>102</v>
      </c>
      <c r="AA7" s="24" t="s">
        <v>102</v>
      </c>
      <c r="AB7" s="24" t="s">
        <v>102</v>
      </c>
      <c r="AC7" s="24">
        <v>130.53</v>
      </c>
      <c r="AD7" s="24" t="s">
        <v>102</v>
      </c>
      <c r="AE7" s="24" t="s">
        <v>102</v>
      </c>
      <c r="AF7" s="24" t="s">
        <v>102</v>
      </c>
      <c r="AG7" s="24" t="s">
        <v>102</v>
      </c>
      <c r="AH7" s="24">
        <v>106.62</v>
      </c>
      <c r="AI7" s="24">
        <v>104.3</v>
      </c>
      <c r="AJ7" s="24" t="s">
        <v>102</v>
      </c>
      <c r="AK7" s="24" t="s">
        <v>102</v>
      </c>
      <c r="AL7" s="24" t="s">
        <v>102</v>
      </c>
      <c r="AM7" s="24" t="s">
        <v>102</v>
      </c>
      <c r="AN7" s="24">
        <v>0</v>
      </c>
      <c r="AO7" s="24" t="s">
        <v>102</v>
      </c>
      <c r="AP7" s="24" t="s">
        <v>102</v>
      </c>
      <c r="AQ7" s="24" t="s">
        <v>102</v>
      </c>
      <c r="AR7" s="24" t="s">
        <v>102</v>
      </c>
      <c r="AS7" s="24">
        <v>107.99</v>
      </c>
      <c r="AT7" s="24">
        <v>102.74</v>
      </c>
      <c r="AU7" s="24" t="s">
        <v>102</v>
      </c>
      <c r="AV7" s="24" t="s">
        <v>102</v>
      </c>
      <c r="AW7" s="24" t="s">
        <v>102</v>
      </c>
      <c r="AX7" s="24" t="s">
        <v>102</v>
      </c>
      <c r="AY7" s="24">
        <v>17.62</v>
      </c>
      <c r="AZ7" s="24" t="s">
        <v>102</v>
      </c>
      <c r="BA7" s="24" t="s">
        <v>102</v>
      </c>
      <c r="BB7" s="24" t="s">
        <v>102</v>
      </c>
      <c r="BC7" s="24" t="s">
        <v>102</v>
      </c>
      <c r="BD7" s="24">
        <v>58.25</v>
      </c>
      <c r="BE7" s="24">
        <v>47.19</v>
      </c>
      <c r="BF7" s="24" t="s">
        <v>102</v>
      </c>
      <c r="BG7" s="24" t="s">
        <v>102</v>
      </c>
      <c r="BH7" s="24" t="s">
        <v>102</v>
      </c>
      <c r="BI7" s="24" t="s">
        <v>102</v>
      </c>
      <c r="BJ7" s="24">
        <v>0</v>
      </c>
      <c r="BK7" s="24" t="s">
        <v>102</v>
      </c>
      <c r="BL7" s="24" t="s">
        <v>102</v>
      </c>
      <c r="BM7" s="24" t="s">
        <v>102</v>
      </c>
      <c r="BN7" s="24" t="s">
        <v>102</v>
      </c>
      <c r="BO7" s="24">
        <v>791.46</v>
      </c>
      <c r="BP7" s="24">
        <v>798.1</v>
      </c>
      <c r="BQ7" s="24" t="s">
        <v>102</v>
      </c>
      <c r="BR7" s="24" t="s">
        <v>102</v>
      </c>
      <c r="BS7" s="24" t="s">
        <v>102</v>
      </c>
      <c r="BT7" s="24" t="s">
        <v>102</v>
      </c>
      <c r="BU7" s="24">
        <v>37.72</v>
      </c>
      <c r="BV7" s="24" t="s">
        <v>102</v>
      </c>
      <c r="BW7" s="24" t="s">
        <v>102</v>
      </c>
      <c r="BX7" s="24" t="s">
        <v>102</v>
      </c>
      <c r="BY7" s="24" t="s">
        <v>102</v>
      </c>
      <c r="BZ7" s="24">
        <v>47.96</v>
      </c>
      <c r="CA7" s="24">
        <v>54.51</v>
      </c>
      <c r="CB7" s="24" t="s">
        <v>102</v>
      </c>
      <c r="CC7" s="24" t="s">
        <v>102</v>
      </c>
      <c r="CD7" s="24" t="s">
        <v>102</v>
      </c>
      <c r="CE7" s="24" t="s">
        <v>102</v>
      </c>
      <c r="CF7" s="24">
        <v>356.76</v>
      </c>
      <c r="CG7" s="24" t="s">
        <v>102</v>
      </c>
      <c r="CH7" s="24" t="s">
        <v>102</v>
      </c>
      <c r="CI7" s="24" t="s">
        <v>102</v>
      </c>
      <c r="CJ7" s="24" t="s">
        <v>102</v>
      </c>
      <c r="CK7" s="24">
        <v>325.85000000000002</v>
      </c>
      <c r="CL7" s="24">
        <v>286.33</v>
      </c>
      <c r="CM7" s="24" t="s">
        <v>102</v>
      </c>
      <c r="CN7" s="24" t="s">
        <v>102</v>
      </c>
      <c r="CO7" s="24" t="s">
        <v>102</v>
      </c>
      <c r="CP7" s="24" t="s">
        <v>102</v>
      </c>
      <c r="CQ7" s="24">
        <v>24.65</v>
      </c>
      <c r="CR7" s="24" t="s">
        <v>102</v>
      </c>
      <c r="CS7" s="24" t="s">
        <v>102</v>
      </c>
      <c r="CT7" s="24" t="s">
        <v>102</v>
      </c>
      <c r="CU7" s="24" t="s">
        <v>102</v>
      </c>
      <c r="CV7" s="24">
        <v>45.32</v>
      </c>
      <c r="CW7" s="24">
        <v>49.92</v>
      </c>
      <c r="CX7" s="24" t="s">
        <v>102</v>
      </c>
      <c r="CY7" s="24" t="s">
        <v>102</v>
      </c>
      <c r="CZ7" s="24" t="s">
        <v>102</v>
      </c>
      <c r="DA7" s="24" t="s">
        <v>102</v>
      </c>
      <c r="DB7" s="24">
        <v>54.92</v>
      </c>
      <c r="DC7" s="24" t="s">
        <v>102</v>
      </c>
      <c r="DD7" s="24" t="s">
        <v>102</v>
      </c>
      <c r="DE7" s="24" t="s">
        <v>102</v>
      </c>
      <c r="DF7" s="24" t="s">
        <v>102</v>
      </c>
      <c r="DG7" s="24">
        <v>83.54</v>
      </c>
      <c r="DH7" s="24">
        <v>87.8</v>
      </c>
      <c r="DI7" s="24" t="s">
        <v>102</v>
      </c>
      <c r="DJ7" s="24" t="s">
        <v>102</v>
      </c>
      <c r="DK7" s="24" t="s">
        <v>102</v>
      </c>
      <c r="DL7" s="24" t="s">
        <v>102</v>
      </c>
      <c r="DM7" s="24">
        <v>3.79</v>
      </c>
      <c r="DN7" s="24" t="s">
        <v>102</v>
      </c>
      <c r="DO7" s="24" t="s">
        <v>102</v>
      </c>
      <c r="DP7" s="24" t="s">
        <v>102</v>
      </c>
      <c r="DQ7" s="24" t="s">
        <v>102</v>
      </c>
      <c r="DR7" s="24">
        <v>24.53</v>
      </c>
      <c r="DS7" s="24">
        <v>28.46</v>
      </c>
      <c r="DT7" s="24" t="s">
        <v>102</v>
      </c>
      <c r="DU7" s="24" t="s">
        <v>102</v>
      </c>
      <c r="DV7" s="24" t="s">
        <v>102</v>
      </c>
      <c r="DW7" s="24" t="s">
        <v>102</v>
      </c>
      <c r="DX7" s="24">
        <v>0</v>
      </c>
      <c r="DY7" s="24" t="s">
        <v>102</v>
      </c>
      <c r="DZ7" s="24" t="s">
        <v>102</v>
      </c>
      <c r="EA7" s="24" t="s">
        <v>102</v>
      </c>
      <c r="EB7" s="24" t="s">
        <v>102</v>
      </c>
      <c r="EC7" s="24">
        <v>0</v>
      </c>
      <c r="ED7" s="24">
        <v>0.03</v>
      </c>
      <c r="EE7" s="24" t="s">
        <v>102</v>
      </c>
      <c r="EF7" s="24" t="s">
        <v>102</v>
      </c>
      <c r="EG7" s="24" t="s">
        <v>102</v>
      </c>
      <c r="EH7" s="24" t="s">
        <v>102</v>
      </c>
      <c r="EI7" s="24">
        <v>0</v>
      </c>
      <c r="EJ7" s="24" t="s">
        <v>102</v>
      </c>
      <c r="EK7" s="24" t="s">
        <v>102</v>
      </c>
      <c r="EL7" s="24" t="s">
        <v>102</v>
      </c>
      <c r="EM7" s="24" t="s">
        <v>102</v>
      </c>
      <c r="EN7" s="24">
        <v>0.03</v>
      </c>
      <c r="EO7" s="24">
        <v>0.02</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110</v>
      </c>
      <c r="D13" t="s">
        <v>111</v>
      </c>
      <c r="E13" t="s">
        <v>110</v>
      </c>
      <c r="F13" t="s">
        <v>110</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2025N132</cp:lastModifiedBy>
  <cp:lastPrinted>2026-01-21T01:46:59Z</cp:lastPrinted>
  <dcterms:created xsi:type="dcterms:W3CDTF">2025-12-23T06:16:02Z</dcterms:created>
  <dcterms:modified xsi:type="dcterms:W3CDTF">2026-01-21T02:00:22Z</dcterms:modified>
  <cp:category/>
</cp:coreProperties>
</file>