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7000上下水道課\青森県総務部　市町村課\公営企業経営分析\農業集落排水事業\R06（5年度分）\"/>
    </mc:Choice>
  </mc:AlternateContent>
  <workbookProtection workbookAlgorithmName="SHA-512" workbookHashValue="fSmgGDjwlKc2WBktgqxnRrHeLw31rDuGV86f0dYRThHGjCaNOAriZ+d50ftIZ3scQyrb3a6Jpt/+9Aw85yCULg==" workbookSaltValue="4CHDhrg3FY2ZxnynK/7CGA==" workbookSpinCount="100000" lockStructure="1"/>
  <bookViews>
    <workbookView xWindow="0" yWindow="0" windowWidth="23040" windowHeight="92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<sst xmlns="http://schemas.openxmlformats.org/spreadsheetml/2006/main" count="236" uniqueCount="119">
  <si>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</si>
  <si>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</si>
  <si>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</si>
  <si>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</si>
  <si>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</si>
  <si>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</si>
  <si>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</si>
  <si>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</si>
  <si>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</si>
  <si>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</si>
  <si>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</si>
  <si>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</si>
  <si>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</si>
  <si>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</si>
  <si>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</si>
  <si>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</si>
  <si>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</si>
  <si>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</si>
  <si>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</si>
  <si>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</si>
  <si>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</si>
  <si>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</si>
  <si>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</si>
  <si>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</si>
  <si>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</si>
  <si>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</si>
  <si>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</si>
  <si>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</si>
  <si>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</si>
  <si>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</si>
  <si>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</si>
  <si>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</si>
  <si>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</si>
  <si>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</si>
  <si>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</si>
  <si>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</si>
  <si>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</si>
  <si>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</si>
  <si>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</si>
  <si>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</si>
  <si>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</si>
  <si>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</si>
  <si>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</si>
  <si>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</si>
  <si>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</si>
  <si>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</si>
  <si>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</si>
  <si>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</si>
  <si>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</si>
  <si>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</si>
  <si>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</si>
  <si>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</si>
  <si>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</si>
  <si>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</si>
  <si>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</si>
  <si>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</si>
  <si>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</si>
  <si>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</si>
  <si>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</si>
  <si>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</si>
  <si>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</si>
  <si>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</si>
  <si>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</si>
  <si>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</si>
  <si>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</si>
  <si>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</si>
  <si>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</si>
  <si>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</si>
  <si>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</si>
  <si>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</si>
  <si>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</si>
  <si>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</si>
  <si>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</si>
  <si>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</si>
  <si>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</si>
  <si>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</si>
  <si>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</si>
  <si>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</si>
  <si>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</si>
  <si>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</si>
  <si>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</si>
  <si>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</si>
  <si>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</si>
  <si>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</si>
  <si>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</si>
  <si>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</si>
  <si>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</si>
  <si>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</si>
  <si>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</si>
  <si>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</si>
  <si>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</si>
  <si>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</si>
  <si>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</si>
  <si>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</si>
  <si>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</si>
  <si>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</si>
  <si>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</si>
  <si>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</si>
  <si>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</si>
  <si>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</si>
  <si>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</si>
  <si>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</si>
  <si>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</si>
  <si>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</si>
  <si>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</si>
  <si>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</si>
  <si>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</si>
  <si>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</si>
  <si>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</si>
  <si>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</si>
  <si>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</si>
  <si>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</si>
  <si>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</si>
  <si>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</si>
  <si>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</si>
  <si>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</si>
  <si>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現施設は、供用開始後27年を経過していることから、老朽施設の補修、更新等が必要となってくる。今後は最適整備計画に基づき、計画的な設備更新をしていかなければならない。</t>
    <phoneticPr fontId="4"/>
  </si>
  <si>
    <t>　収支は黒字となっているが、現状は一般会計からの繰入金で多くを賄っているため、健全性のある経営とは言えない状況にある。過疎化、少子高齢化が加速している現状で、経営が継続不能とならないよう基本計画である経営戦略に基づき、経営の健全化を図っていきたい。</t>
    <rPh sb="82" eb="84">
      <t>ケイゾク</t>
    </rPh>
    <rPh sb="84" eb="86">
      <t>フノウ</t>
    </rPh>
    <rPh sb="105" eb="106">
      <t>モト</t>
    </rPh>
    <phoneticPr fontId="4"/>
  </si>
  <si>
    <t>①収益的収支比率は97.11％と100％を下回っているが、一般会計からの繰入金により収支均衡を保っている。
④企業債残高の残額が全て一般会計からの繰入対象であり、特別会計での実質負担は0となる。
⑤⑥経費回収率は前年度比で5.99ポイント増の42.93％、汚水処理原価は前年度比で75.85円下回り317.91円となった。これは、法適用化により3月打切り決算となったことから、汚水処理の一部が次年度へ繰越したため。
⑦年間総処理水量の減少により、2.11ポイント減の24.47％となっている。
⑧現在処理区域内人口及び現在水洗便所設置済み人工ともに減少しており、分母となる現在処理区域内人口の減少率が高いため前年度比で1.23ポイント増の56.76％となっている。</t>
    <rPh sb="1" eb="4">
      <t>シュウエキテキ</t>
    </rPh>
    <rPh sb="4" eb="6">
      <t>シュウシ</t>
    </rPh>
    <rPh sb="6" eb="8">
      <t>ヒリツ</t>
    </rPh>
    <rPh sb="21" eb="23">
      <t>シタマワ</t>
    </rPh>
    <rPh sb="29" eb="31">
      <t>イッパン</t>
    </rPh>
    <rPh sb="31" eb="33">
      <t>カイケイ</t>
    </rPh>
    <rPh sb="36" eb="38">
      <t>クリイレ</t>
    </rPh>
    <rPh sb="38" eb="39">
      <t>キン</t>
    </rPh>
    <rPh sb="42" eb="44">
      <t>シュウシ</t>
    </rPh>
    <rPh sb="44" eb="46">
      <t>キンコウ</t>
    </rPh>
    <rPh sb="47" eb="48">
      <t>タモ</t>
    </rPh>
    <rPh sb="56" eb="58">
      <t>キギョウ</t>
    </rPh>
    <rPh sb="58" eb="59">
      <t>サイ</t>
    </rPh>
    <rPh sb="59" eb="61">
      <t>ザンダカ</t>
    </rPh>
    <rPh sb="62" eb="64">
      <t>ザンガク</t>
    </rPh>
    <rPh sb="65" eb="66">
      <t>スベ</t>
    </rPh>
    <rPh sb="67" eb="69">
      <t>イッパンカ</t>
    </rPh>
    <rPh sb="69" eb="71">
      <t>イケイ</t>
    </rPh>
    <rPh sb="212" eb="214">
      <t>ネンカン</t>
    </rPh>
    <rPh sb="214" eb="215">
      <t>ソウ</t>
    </rPh>
    <rPh sb="215" eb="217">
      <t>ショリ</t>
    </rPh>
    <rPh sb="217" eb="219">
      <t>スイリョウ</t>
    </rPh>
    <rPh sb="220" eb="222">
      <t>ゲンショウ</t>
    </rPh>
    <rPh sb="234" eb="235">
      <t>ゲン</t>
    </rPh>
    <rPh sb="252" eb="254">
      <t>ゲンザイ</t>
    </rPh>
    <rPh sb="254" eb="256">
      <t>ショリ</t>
    </rPh>
    <rPh sb="256" eb="258">
      <t>クイキ</t>
    </rPh>
    <rPh sb="258" eb="259">
      <t>ナイ</t>
    </rPh>
    <rPh sb="259" eb="261">
      <t>ジンコウ</t>
    </rPh>
    <rPh sb="261" eb="262">
      <t>オヨ</t>
    </rPh>
    <rPh sb="263" eb="265">
      <t>ゲンザイ</t>
    </rPh>
    <rPh sb="265" eb="267">
      <t>スイセン</t>
    </rPh>
    <rPh sb="267" eb="269">
      <t>ベンジョ</t>
    </rPh>
    <rPh sb="269" eb="271">
      <t>セッチ</t>
    </rPh>
    <rPh sb="271" eb="272">
      <t>ズ</t>
    </rPh>
    <rPh sb="273" eb="275">
      <t>ジンコウ</t>
    </rPh>
    <rPh sb="278" eb="280">
      <t>ゲンショウ</t>
    </rPh>
    <rPh sb="285" eb="287">
      <t>ブンボ</t>
    </rPh>
    <rPh sb="300" eb="302">
      <t>ゲンショウ</t>
    </rPh>
    <rPh sb="302" eb="303">
      <t>リツ</t>
    </rPh>
    <rPh sb="304" eb="305">
      <t>タカ</t>
    </rPh>
    <rPh sb="308" eb="312">
      <t>ゼンネンドヒ</t>
    </rPh>
    <rPh sb="321" eb="322">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</si>
</sst>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47-48B6-8528-52C37960D6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747-48B6-8528-52C37960D6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24.12</c:v>
                </c:pt>
                <c:pt idx="1">
                  <c:v>27.29</c:v>
                </c:pt>
                <c:pt idx="2">
                  <c:v>26.41</c:v>
                </c:pt>
                <c:pt idx="3">
                  <c:v>26.58</c:v>
                </c:pt>
                <c:pt idx="4">
                  <c:v>24.47</c:v>
                </c:pt>
              </c:numCache>
            </c:numRef>
          </c:val>
          <c:extLst>
            <c:ext xmlns:c16="http://schemas.microsoft.com/office/drawing/2014/chart" uri="{C3380CC4-5D6E-409C-BE32-E72D297353CC}">
              <c16:uniqueId val="{00000000-2391-451E-92D6-4A6E689C3D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391-451E-92D6-4A6E689C3D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52.33</c:v>
                </c:pt>
                <c:pt idx="1">
                  <c:v>52.29</c:v>
                </c:pt>
                <c:pt idx="2">
                  <c:v>53.4</c:v>
                </c:pt>
                <c:pt idx="3">
                  <c:v>55.53</c:v>
                </c:pt>
                <c:pt idx="4">
                  <c:v>56.76</c:v>
                </c:pt>
              </c:numCache>
            </c:numRef>
          </c:val>
          <c:extLst>
            <c:ext xmlns:c16="http://schemas.microsoft.com/office/drawing/2014/chart" uri="{C3380CC4-5D6E-409C-BE32-E72D297353CC}">
              <c16:uniqueId val="{00000000-D762-4F87-B714-30651A4E62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762-4F87-B714-30651A4E62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99.35</c:v>
                </c:pt>
                <c:pt idx="1">
                  <c:v>100.12</c:v>
                </c:pt>
                <c:pt idx="2">
                  <c:v>100.51</c:v>
                </c:pt>
                <c:pt idx="3">
                  <c:v>101.25</c:v>
                </c:pt>
                <c:pt idx="4">
                  <c:v>97.11</c:v>
                </c:pt>
              </c:numCache>
            </c:numRef>
          </c:val>
          <c:extLst>
            <c:ext xmlns:c16="http://schemas.microsoft.com/office/drawing/2014/chart" uri="{C3380CC4-5D6E-409C-BE32-E72D297353CC}">
              <c16:uniqueId val="{00000000-C2FC-4FFC-9FB8-DB7D55AA4C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FC-4FFC-9FB8-DB7D55AA4C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FD-4144-8109-D06FFE44D3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FD-4144-8109-D06FFE44D3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A2-4253-849C-70EDC4531C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2-4253-849C-70EDC4531C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C0-4366-A1B0-FC54A9DDFC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C0-4366-A1B0-FC54A9DDFC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7-4868-81B6-C01ABE7EC4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7-4868-81B6-C01ABE7EC4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E8-42F2-B29E-05C738CC5B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09E8-42F2-B29E-05C738CC5B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47.71</c:v>
                </c:pt>
                <c:pt idx="1">
                  <c:v>43.47</c:v>
                </c:pt>
                <c:pt idx="2">
                  <c:v>43.42</c:v>
                </c:pt>
                <c:pt idx="3">
                  <c:v>36.94</c:v>
                </c:pt>
                <c:pt idx="4">
                  <c:v>42.93</c:v>
                </c:pt>
              </c:numCache>
            </c:numRef>
          </c:val>
          <c:extLst>
            <c:ext xmlns:c16="http://schemas.microsoft.com/office/drawing/2014/chart" uri="{C3380CC4-5D6E-409C-BE32-E72D297353CC}">
              <c16:uniqueId val="{00000000-85C9-4DC2-A173-91353A6D4E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85C9-4DC2-A173-91353A6D4E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300.94</c:v>
                </c:pt>
                <c:pt idx="1">
                  <c:v>337.42</c:v>
                </c:pt>
                <c:pt idx="2">
                  <c:v>334.8</c:v>
                </c:pt>
                <c:pt idx="3">
                  <c:v>393.76</c:v>
                </c:pt>
                <c:pt idx="4">
                  <c:v>317.91000000000003</c:v>
                </c:pt>
              </c:numCache>
            </c:numRef>
          </c:val>
          <c:extLst>
            <c:ext xmlns:c16="http://schemas.microsoft.com/office/drawing/2014/chart" uri="{C3380CC4-5D6E-409C-BE32-E72D297353CC}">
              <c16:uniqueId val="{00000000-EDB8-40DF-AC36-7788AB9551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DB8-40DF-AC36-7788AB9551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3" zoomScaleNormal="10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青森県　中泊町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9645</v>
      </c>
      <c r="AM8" s="41"/>
      <c r="AN8" s="41"/>
      <c r="AO8" s="41"/>
      <c r="AP8" s="41"/>
      <c r="AQ8" s="41"/>
      <c r="AR8" s="41"/>
      <c r="AS8" s="41"/>
      <c r="AT8" s="34">
        <f>データ!T6</f>
        <v>216.34</v>
      </c>
      <c r="AU8" s="34"/>
      <c r="AV8" s="34"/>
      <c r="AW8" s="34"/>
      <c r="AX8" s="34"/>
      <c r="AY8" s="34"/>
      <c r="AZ8" s="34"/>
      <c r="BA8" s="34"/>
      <c r="BB8" s="34">
        <f>データ!U6</f>
        <v>44.58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9.0299999999999994</v>
      </c>
      <c r="Q10" s="34"/>
      <c r="R10" s="34"/>
      <c r="S10" s="34"/>
      <c r="T10" s="34"/>
      <c r="U10" s="34"/>
      <c r="V10" s="34"/>
      <c r="W10" s="34">
        <f>データ!Q6</f>
        <v>77.989999999999995</v>
      </c>
      <c r="X10" s="34"/>
      <c r="Y10" s="34"/>
      <c r="Z10" s="34"/>
      <c r="AA10" s="34"/>
      <c r="AB10" s="34"/>
      <c r="AC10" s="34"/>
      <c r="AD10" s="41">
        <f>データ!R6</f>
        <v>2695</v>
      </c>
      <c r="AE10" s="41"/>
      <c r="AF10" s="41"/>
      <c r="AG10" s="41"/>
      <c r="AH10" s="41"/>
      <c r="AI10" s="41"/>
      <c r="AJ10" s="41"/>
      <c r="AK10" s="2"/>
      <c r="AL10" s="41">
        <f>データ!V6</f>
        <v>865</v>
      </c>
      <c r="AM10" s="41"/>
      <c r="AN10" s="41"/>
      <c r="AO10" s="41"/>
      <c r="AP10" s="41"/>
      <c r="AQ10" s="41"/>
      <c r="AR10" s="41"/>
      <c r="AS10" s="41"/>
      <c r="AT10" s="34">
        <f>データ!W6</f>
        <v>0.65</v>
      </c>
      <c r="AU10" s="34"/>
      <c r="AV10" s="34"/>
      <c r="AW10" s="34"/>
      <c r="AX10" s="34"/>
      <c r="AY10" s="34"/>
      <c r="AZ10" s="34"/>
      <c r="BA10" s="34"/>
      <c r="BB10" s="34">
        <f>データ!X6</f>
        <v>1330.77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117</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17223Q+LUbifvDBLH9scN9VppE8Y3z8S1uu4KwC7DVZ8QAwu4jHy/fRkaUjUd16fxy8lMe0UbzuY2zeTGao3HQ==" saltValue="iKS66wpfPzjcpviMhUmg9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23876</v>
      </c>
      <c r="D6" s="19">
        <f t="shared" si="3"/>
        <v>47</v>
      </c>
      <c r="E6" s="19">
        <f t="shared" si="3"/>
        <v>17</v>
      </c>
      <c r="F6" s="19">
        <f t="shared" si="3"/>
        <v>5</v>
      </c>
      <c r="G6" s="19">
        <f t="shared" si="3"/>
        <v>0</v>
      </c>
      <c r="H6" s="19" t="str">
        <f t="shared" si="3"/>
        <v>青森県　中泊町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9.0299999999999994</v>
      </c>
      <c r="Q6" s="20">
        <f t="shared" si="3"/>
        <v>77.989999999999995</v>
      </c>
      <c r="R6" s="20">
        <f t="shared" si="3"/>
        <v>2695</v>
      </c>
      <c r="S6" s="20">
        <f t="shared" si="3"/>
        <v>9645</v>
      </c>
      <c r="T6" s="20">
        <f t="shared" si="3"/>
        <v>216.34</v>
      </c>
      <c r="U6" s="20">
        <f t="shared" si="3"/>
        <v>44.58</v>
      </c>
      <c r="V6" s="20">
        <f t="shared" si="3"/>
        <v>865</v>
      </c>
      <c r="W6" s="20">
        <f t="shared" si="3"/>
        <v>0.65</v>
      </c>
      <c r="X6" s="20">
        <f t="shared" si="3"/>
        <v>1330.77</v>
      </c>
      <c r="Y6" s="21">
        <f>IF(Y7="",NA(),Y7)</f>
        <v>99.35</v>
      </c>
      <c r="Z6" s="21">
        <f t="shared" ref="Z6:AH6" si="4">IF(Z7="",NA(),Z7)</f>
        <v>100.12</v>
      </c>
      <c r="AA6" s="21">
        <f t="shared" si="4"/>
        <v>100.51</v>
      </c>
      <c r="AB6" s="21">
        <f t="shared" si="4"/>
        <v>101.25</v>
      </c>
      <c r="AC6" s="21">
        <f t="shared" si="4"/>
        <v>97.11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47.71</v>
      </c>
      <c r="BR6" s="21">
        <f t="shared" ref="BR6:BZ6" si="8">IF(BR7="",NA(),BR7)</f>
        <v>43.47</v>
      </c>
      <c r="BS6" s="21">
        <f t="shared" si="8"/>
        <v>43.42</v>
      </c>
      <c r="BT6" s="21">
        <f t="shared" si="8"/>
        <v>36.94</v>
      </c>
      <c r="BU6" s="21">
        <f t="shared" si="8"/>
        <v>42.93</v>
      </c>
      <c r="BV6" s="21">
        <f t="shared" si="8"/>
        <v>57.31</v>
      </c>
      <c r="BW6" s="21">
        <f t="shared" si="8"/>
        <v>57.08</v>
      </c>
      <c r="BX6" s="21">
        <f t="shared" si="8"/>
        <v>56.26</v>
      </c>
      <c r="BY6" s="21">
        <f t="shared" si="8"/>
        <v>52.94</v>
      </c>
      <c r="BZ6" s="21">
        <f t="shared" si="8"/>
        <v>52.05</v>
      </c>
      <c r="CA6" s="20" t="str">
        <f>IF(CA7="","",IF(CA7="-","【-】","【"&amp;SUBSTITUTE(TEXT(CA7,"#,##0.00"),"-","△")&amp;"】"))</f>
        <v>【56.93】</v>
      </c>
      <c r="CB6" s="21">
        <f>IF(CB7="",NA(),CB7)</f>
        <v>300.94</v>
      </c>
      <c r="CC6" s="21">
        <f t="shared" ref="CC6:CK6" si="9">IF(CC7="",NA(),CC7)</f>
        <v>337.42</v>
      </c>
      <c r="CD6" s="21">
        <f t="shared" si="9"/>
        <v>334.8</v>
      </c>
      <c r="CE6" s="21">
        <f t="shared" si="9"/>
        <v>393.76</v>
      </c>
      <c r="CF6" s="21">
        <f t="shared" si="9"/>
        <v>317.91000000000003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24.12</v>
      </c>
      <c r="CN6" s="21">
        <f t="shared" ref="CN6:CV6" si="10">IF(CN7="",NA(),CN7)</f>
        <v>27.29</v>
      </c>
      <c r="CO6" s="21">
        <f t="shared" si="10"/>
        <v>26.41</v>
      </c>
      <c r="CP6" s="21">
        <f t="shared" si="10"/>
        <v>26.58</v>
      </c>
      <c r="CQ6" s="21">
        <f t="shared" si="10"/>
        <v>24.47</v>
      </c>
      <c r="CR6" s="21">
        <f t="shared" si="10"/>
        <v>50.14</v>
      </c>
      <c r="CS6" s="21">
        <f t="shared" si="10"/>
        <v>54.83</v>
      </c>
      <c r="CT6" s="21">
        <f t="shared" si="10"/>
        <v>66.53</v>
      </c>
      <c r="CU6" s="21">
        <f t="shared" si="10"/>
        <v>52.35</v>
      </c>
      <c r="CV6" s="21">
        <f t="shared" si="10"/>
        <v>46.25</v>
      </c>
      <c r="CW6" s="20" t="str">
        <f>IF(CW7="","",IF(CW7="-","【-】","【"&amp;SUBSTITUTE(TEXT(CW7,"#,##0.00"),"-","△")&amp;"】"))</f>
        <v>【49.87】</v>
      </c>
      <c r="CX6" s="21">
        <f>IF(CX7="",NA(),CX7)</f>
        <v>52.33</v>
      </c>
      <c r="CY6" s="21">
        <f t="shared" ref="CY6:DG6" si="11">IF(CY7="",NA(),CY7)</f>
        <v>52.29</v>
      </c>
      <c r="CZ6" s="21">
        <f t="shared" si="11"/>
        <v>53.4</v>
      </c>
      <c r="DA6" s="21">
        <f t="shared" si="11"/>
        <v>55.53</v>
      </c>
      <c r="DB6" s="21">
        <f t="shared" si="11"/>
        <v>56.76</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23876</v>
      </c>
      <c r="D7" s="23">
        <v>47</v>
      </c>
      <c r="E7" s="23">
        <v>17</v>
      </c>
      <c r="F7" s="23">
        <v>5</v>
      </c>
      <c r="G7" s="23">
        <v>0</v>
      </c>
      <c r="H7" s="23" t="s">
        <v>98</v>
      </c>
      <c r="I7" s="23" t="s">
        <v>99</v>
      </c>
      <c r="J7" s="23" t="s">
        <v>100</v>
      </c>
      <c r="K7" s="23" t="s">
        <v>101</v>
      </c>
      <c r="L7" s="23" t="s">
        <v>102</v>
      </c>
      <c r="M7" s="23" t="s">
        <v>103</v>
      </c>
      <c r="N7" s="24" t="s">
        <v>104</v>
      </c>
      <c r="O7" s="24" t="s">
        <v>105</v>
      </c>
      <c r="P7" s="24">
        <v>9.0299999999999994</v>
      </c>
      <c r="Q7" s="24">
        <v>77.989999999999995</v>
      </c>
      <c r="R7" s="24">
        <v>2695</v>
      </c>
      <c r="S7" s="24">
        <v>9645</v>
      </c>
      <c r="T7" s="24">
        <v>216.34</v>
      </c>
      <c r="U7" s="24">
        <v>44.58</v>
      </c>
      <c r="V7" s="24">
        <v>865</v>
      </c>
      <c r="W7" s="24">
        <v>0.65</v>
      </c>
      <c r="X7" s="24">
        <v>1330.77</v>
      </c>
      <c r="Y7" s="24">
        <v>99.35</v>
      </c>
      <c r="Z7" s="24">
        <v>100.12</v>
      </c>
      <c r="AA7" s="24">
        <v>100.51</v>
      </c>
      <c r="AB7" s="24">
        <v>101.25</v>
      </c>
      <c r="AC7" s="24">
        <v>97.11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47.71</v>
      </c>
      <c r="BR7" s="24">
        <v>43.47</v>
      </c>
      <c r="BS7" s="24">
        <v>43.42</v>
      </c>
      <c r="BT7" s="24">
        <v>36.94</v>
      </c>
      <c r="BU7" s="24">
        <v>42.93</v>
      </c>
      <c r="BV7" s="24">
        <v>57.31</v>
      </c>
      <c r="BW7" s="24">
        <v>57.08</v>
      </c>
      <c r="BX7" s="24">
        <v>56.26</v>
      </c>
      <c r="BY7" s="24">
        <v>52.94</v>
      </c>
      <c r="BZ7" s="24">
        <v>52.05</v>
      </c>
      <c r="CA7" s="24">
        <v>56.93</v>
      </c>
      <c r="CB7" s="24">
        <v>300.94</v>
      </c>
      <c r="CC7" s="24">
        <v>337.42</v>
      </c>
      <c r="CD7" s="24">
        <v>334.8</v>
      </c>
      <c r="CE7" s="24">
        <v>393.76</v>
      </c>
      <c r="CF7" s="24">
        <v>317.91000000000003</v>
      </c>
      <c r="CG7" s="24">
        <v>273.52</v>
      </c>
      <c r="CH7" s="24">
        <v>274.99</v>
      </c>
      <c r="CI7" s="24">
        <v>282.08999999999997</v>
      </c>
      <c r="CJ7" s="24">
        <v>303.27999999999997</v>
      </c>
      <c r="CK7" s="24">
        <v>301.86</v>
      </c>
      <c r="CL7" s="24">
        <v>271.14999999999998</v>
      </c>
      <c r="CM7" s="24">
        <v>24.12</v>
      </c>
      <c r="CN7" s="24">
        <v>27.29</v>
      </c>
      <c r="CO7" s="24">
        <v>26.41</v>
      </c>
      <c r="CP7" s="24">
        <v>26.58</v>
      </c>
      <c r="CQ7" s="24">
        <v>24.47</v>
      </c>
      <c r="CR7" s="24">
        <v>50.14</v>
      </c>
      <c r="CS7" s="24">
        <v>54.83</v>
      </c>
      <c r="CT7" s="24">
        <v>66.53</v>
      </c>
      <c r="CU7" s="24">
        <v>52.35</v>
      </c>
      <c r="CV7" s="24">
        <v>46.25</v>
      </c>
      <c r="CW7" s="24">
        <v>49.87</v>
      </c>
      <c r="CX7" s="24">
        <v>52.33</v>
      </c>
      <c r="CY7" s="24">
        <v>52.29</v>
      </c>
      <c r="CZ7" s="24">
        <v>53.4</v>
      </c>
      <c r="DA7" s="24">
        <v>55.53</v>
      </c>
      <c r="DB7" s="24">
        <v>56.76</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2019T111</cp:lastModifiedBy>
  <cp:lastPrinted>2025-02-18T02:26:33Z</cp:lastPrinted>
  <dcterms:created xsi:type="dcterms:W3CDTF">2025-01-24T07:32:43Z</dcterms:created>
  <dcterms:modified xsi:type="dcterms:W3CDTF">2025-02-18T02:26:36Z</dcterms:modified>
  <cp:category/>
</cp:coreProperties>
</file>