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649" lockStructure="1"/>
  <bookViews>
    <workbookView xWindow="11175" yWindow="15" windowWidth="10425" windowHeight="9630"/>
  </bookViews>
  <sheets>
    <sheet name="法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T6" i="5"/>
  <c r="AI10" i="4" s="1"/>
  <c r="S6" i="5"/>
  <c r="R6" i="5"/>
  <c r="AQ8" i="4" s="1"/>
  <c r="Q6" i="5"/>
  <c r="P6" i="5"/>
  <c r="O6" i="5"/>
  <c r="N6" i="5"/>
  <c r="M6" i="5"/>
  <c r="L6" i="5"/>
  <c r="Z8" i="4" s="1"/>
  <c r="K6" i="5"/>
  <c r="J6" i="5"/>
  <c r="J8" i="4" s="1"/>
  <c r="I6" i="5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Q10" i="4"/>
  <c r="Z10" i="4"/>
  <c r="R10" i="4"/>
  <c r="J10" i="4"/>
  <c r="B10" i="4"/>
  <c r="AY8" i="4"/>
  <c r="AI8" i="4"/>
  <c r="R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<sst xmlns="http://schemas.openxmlformats.org/spreadsheetml/2006/main" count="217" uniqueCount="107">
  <si>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</si>
  <si>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</si>
  <si>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</si>
  <si>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</si>
  <si>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</si>
  <si>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</si>
  <si>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</si>
  <si>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</si>
  <si>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</si>
  <si>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</si>
  <si>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</si>
  <si>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</si>
  <si>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</si>
  <si>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</si>
  <si>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</si>
  <si>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</si>
  <si>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</si>
  <si>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</si>
  <si>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</si>
  <si>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</si>
  <si>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</si>
  <si>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</si>
  <si>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</si>
  <si>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</si>
  <si>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</si>
  <si>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</si>
  <si>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</si>
  <si>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</si>
  <si>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</si>
  <si>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</si>
  <si>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</si>
  <si>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</si>
  <si>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</si>
  <si>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</si>
  <si>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</si>
  <si>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</si>
  <si>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</si>
  <si>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</si>
  <si>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</si>
  <si>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4"/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</si>
  <si>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</si>
  <si>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</si>
  <si>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</si>
  <si>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</si>
  <si>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</si>
  <si>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</si>
  <si>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</si>
  <si>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</si>
  <si>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</si>
  <si>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</si>
  <si>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</si>
  <si>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</si>
  <si>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</si>
  <si>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</si>
  <si>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</si>
  <si>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</si>
  <si>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</si>
  <si>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</si>
  <si>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</si>
  <si>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</si>
  <si>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</si>
  <si>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</si>
  <si>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</si>
  <si>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</si>
  <si>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</si>
  <si>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</si>
  <si>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</si>
  <si>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</si>
  <si>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</si>
  <si>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</si>
  <si>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</si>
  <si>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</si>
  <si>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</si>
  <si>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</si>
  <si>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</si>
  <si>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</si>
  <si>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</si>
  <si>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</si>
  <si>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</si>
  <si>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</si>
  <si>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</si>
  <si>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</si>
  <si>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</si>
  <si>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</si>
  <si>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</si>
  <si>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</si>
  <si>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</si>
  <si>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</si>
  <si>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</si>
  <si>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</si>
  <si>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</si>
  <si>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</si>
  <si>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</si>
  <si>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中泊町</t>
  </si>
  <si>
    <t>法適用</t>
  </si>
  <si>
    <t>水道事業</t>
  </si>
  <si>
    <t>末端給水事業</t>
  </si>
  <si>
    <t>A7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</si>
  <si>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</si>
  <si>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</si>
  <si>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</si>
  <si>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</si>
  <si>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</si>
  <si>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</si>
  <si>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健全性については、経常収支比率の安定により、累積欠損金が平成２８年度の予定を１年早く平成２７年度で解消することが出来た。
　しかし、流動比率は１００％以上であるが不安定な状況であり、給水原価については今後、大規模更新工事により資本費が増えること等で、再び累積欠損金が生じないよう、更に経費抑制を重視した経営に努めなければならない。
　施設の効率性に関しては、施設利用率が毎年微減しており、将来的な施設利用（規模縮小）を検討し、管理運営の見直しを図る必要がある。
　有収率は類似団体及び全国平均より上回っているが、これまで以上に関係施設等の管理に注視し、更に向上できるよう努める。</t>
    <rPh sb="1" eb="4">
      <t>ケンゼンセイ</t>
    </rPh>
    <rPh sb="10" eb="12">
      <t>ケイジョウ</t>
    </rPh>
    <rPh sb="12" eb="14">
      <t>シュウシ</t>
    </rPh>
    <rPh sb="14" eb="16">
      <t>ヒリツ</t>
    </rPh>
    <rPh sb="17" eb="19">
      <t>アンテイ</t>
    </rPh>
    <rPh sb="23" eb="25">
      <t>ルイセキ</t>
    </rPh>
    <rPh sb="25" eb="28">
      <t>ケッソンキン</t>
    </rPh>
    <rPh sb="29" eb="31">
      <t>ヘイセイ</t>
    </rPh>
    <rPh sb="33" eb="35">
      <t>ネンド</t>
    </rPh>
    <rPh sb="36" eb="38">
      <t>ヨテイ</t>
    </rPh>
    <rPh sb="40" eb="41">
      <t>ネン</t>
    </rPh>
    <rPh sb="41" eb="42">
      <t>ハヤ</t>
    </rPh>
    <rPh sb="43" eb="45">
      <t>ヘイセイ</t>
    </rPh>
    <rPh sb="47" eb="49">
      <t>ネンド</t>
    </rPh>
    <rPh sb="50" eb="52">
      <t>カイショウ</t>
    </rPh>
    <rPh sb="57" eb="59">
      <t>デキ</t>
    </rPh>
    <rPh sb="67" eb="69">
      <t>リュウドウ</t>
    </rPh>
    <rPh sb="69" eb="71">
      <t>ヒリツ</t>
    </rPh>
    <rPh sb="76" eb="78">
      <t>イジョウ</t>
    </rPh>
    <rPh sb="82" eb="85">
      <t>フアンテイ</t>
    </rPh>
    <rPh sb="86" eb="88">
      <t>ジョウキョウ</t>
    </rPh>
    <rPh sb="92" eb="94">
      <t>キュウスイ</t>
    </rPh>
    <rPh sb="94" eb="96">
      <t>ゲンカ</t>
    </rPh>
    <rPh sb="101" eb="103">
      <t>コンゴ</t>
    </rPh>
    <rPh sb="104" eb="107">
      <t>ダイキボ</t>
    </rPh>
    <rPh sb="107" eb="109">
      <t>コウシン</t>
    </rPh>
    <rPh sb="109" eb="111">
      <t>コウジ</t>
    </rPh>
    <rPh sb="114" eb="116">
      <t>シホン</t>
    </rPh>
    <rPh sb="116" eb="117">
      <t>ヒ</t>
    </rPh>
    <rPh sb="118" eb="119">
      <t>フ</t>
    </rPh>
    <rPh sb="123" eb="124">
      <t>ナド</t>
    </rPh>
    <rPh sb="126" eb="127">
      <t>フタタ</t>
    </rPh>
    <rPh sb="128" eb="130">
      <t>ルイセキ</t>
    </rPh>
    <rPh sb="130" eb="133">
      <t>ケッソンキン</t>
    </rPh>
    <rPh sb="134" eb="135">
      <t>ショウ</t>
    </rPh>
    <rPh sb="141" eb="142">
      <t>サラ</t>
    </rPh>
    <rPh sb="143" eb="145">
      <t>ケイヒ</t>
    </rPh>
    <rPh sb="145" eb="147">
      <t>ヨクセイ</t>
    </rPh>
    <rPh sb="148" eb="150">
      <t>ジュウシ</t>
    </rPh>
    <rPh sb="152" eb="154">
      <t>ケイエイ</t>
    </rPh>
    <rPh sb="155" eb="156">
      <t>ツト</t>
    </rPh>
    <rPh sb="169" eb="171">
      <t>シセツ</t>
    </rPh>
    <rPh sb="172" eb="175">
      <t>コウリツセイ</t>
    </rPh>
    <rPh sb="176" eb="177">
      <t>カン</t>
    </rPh>
    <rPh sb="181" eb="183">
      <t>シセツ</t>
    </rPh>
    <rPh sb="183" eb="185">
      <t>リヨウ</t>
    </rPh>
    <rPh sb="185" eb="186">
      <t>リツ</t>
    </rPh>
    <rPh sb="187" eb="189">
      <t>マイトシ</t>
    </rPh>
    <rPh sb="189" eb="191">
      <t>ビゲン</t>
    </rPh>
    <rPh sb="196" eb="199">
      <t>ショウライテキ</t>
    </rPh>
    <rPh sb="200" eb="202">
      <t>シセツ</t>
    </rPh>
    <rPh sb="202" eb="204">
      <t>リヨウ</t>
    </rPh>
    <rPh sb="205" eb="207">
      <t>キボ</t>
    </rPh>
    <rPh sb="207" eb="209">
      <t>シュクショウ</t>
    </rPh>
    <rPh sb="211" eb="213">
      <t>ケントウ</t>
    </rPh>
    <rPh sb="215" eb="217">
      <t>カンリ</t>
    </rPh>
    <rPh sb="217" eb="219">
      <t>ウンエイ</t>
    </rPh>
    <rPh sb="220" eb="222">
      <t>ミナオ</t>
    </rPh>
    <rPh sb="224" eb="225">
      <t>ハカ</t>
    </rPh>
    <rPh sb="226" eb="228">
      <t>ヒツヨウ</t>
    </rPh>
    <rPh sb="234" eb="236">
      <t>ユウシュウ</t>
    </rPh>
    <rPh sb="236" eb="237">
      <t>リツ</t>
    </rPh>
    <rPh sb="238" eb="240">
      <t>ルイジ</t>
    </rPh>
    <rPh sb="240" eb="242">
      <t>ダンタイ</t>
    </rPh>
    <rPh sb="242" eb="243">
      <t>オヨ</t>
    </rPh>
    <rPh sb="244" eb="246">
      <t>ゼンコク</t>
    </rPh>
    <rPh sb="246" eb="248">
      <t>ヘイキン</t>
    </rPh>
    <rPh sb="250" eb="252">
      <t>ウワマワ</t>
    </rPh>
    <rPh sb="262" eb="264">
      <t>イジョウ</t>
    </rPh>
    <rPh sb="265" eb="267">
      <t>カンケイ</t>
    </rPh>
    <rPh sb="267" eb="269">
      <t>シセツ</t>
    </rPh>
    <rPh sb="269" eb="270">
      <t>トウ</t>
    </rPh>
    <rPh sb="271" eb="273">
      <t>カンリ</t>
    </rPh>
    <rPh sb="274" eb="276">
      <t>チュウシ</t>
    </rPh>
    <rPh sb="278" eb="279">
      <t>サラ</t>
    </rPh>
    <rPh sb="280" eb="282">
      <t>コウジョウ</t>
    </rPh>
    <rPh sb="287" eb="288">
      <t>ツト</t>
    </rPh>
    <phoneticPr fontId="4"/>
  </si>
  <si>
    <t>　有形固定資産減価償却率は、過去から類似団体とほぼ同じ水準となっており、管路経年化率に関しても年々微増となっていくが、現在でも１％以下となっている。よって今後は、施設・管路とも段階的に更新を行っていくが、早急に対処しなければならないというう状況ではない。
　しかし、健全経営のため単年度に負担が集中しないよう、計画的かつ効率的に延命化を図っていく必要がある。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カコ</t>
    </rPh>
    <rPh sb="18" eb="20">
      <t>ルイジ</t>
    </rPh>
    <rPh sb="20" eb="22">
      <t>ダンタイ</t>
    </rPh>
    <rPh sb="25" eb="26">
      <t>オナ</t>
    </rPh>
    <rPh sb="27" eb="29">
      <t>スイジュン</t>
    </rPh>
    <rPh sb="36" eb="38">
      <t>カンロ</t>
    </rPh>
    <rPh sb="38" eb="41">
      <t>ケイネンカ</t>
    </rPh>
    <rPh sb="41" eb="42">
      <t>リツ</t>
    </rPh>
    <rPh sb="43" eb="44">
      <t>カン</t>
    </rPh>
    <rPh sb="47" eb="49">
      <t>ネンネン</t>
    </rPh>
    <rPh sb="49" eb="51">
      <t>ビゾウ</t>
    </rPh>
    <rPh sb="59" eb="61">
      <t>ゲンザイ</t>
    </rPh>
    <rPh sb="65" eb="67">
      <t>イカ</t>
    </rPh>
    <rPh sb="77" eb="79">
      <t>コンゴ</t>
    </rPh>
    <rPh sb="81" eb="83">
      <t>シセツ</t>
    </rPh>
    <rPh sb="84" eb="86">
      <t>カンロ</t>
    </rPh>
    <rPh sb="88" eb="91">
      <t>ダンカイテキ</t>
    </rPh>
    <rPh sb="92" eb="94">
      <t>コウシン</t>
    </rPh>
    <rPh sb="95" eb="96">
      <t>オコナ</t>
    </rPh>
    <rPh sb="102" eb="104">
      <t>サッキュウ</t>
    </rPh>
    <rPh sb="105" eb="107">
      <t>タイショ</t>
    </rPh>
    <rPh sb="120" eb="122">
      <t>ジョウキョウ</t>
    </rPh>
    <rPh sb="133" eb="135">
      <t>ケンゼン</t>
    </rPh>
    <rPh sb="135" eb="137">
      <t>ケイエイ</t>
    </rPh>
    <rPh sb="140" eb="143">
      <t>タンネンド</t>
    </rPh>
    <rPh sb="144" eb="146">
      <t>フタン</t>
    </rPh>
    <rPh sb="147" eb="149">
      <t>シュウチュウ</t>
    </rPh>
    <rPh sb="155" eb="158">
      <t>ケイカクテキ</t>
    </rPh>
    <rPh sb="160" eb="163">
      <t>コウリツテキ</t>
    </rPh>
    <rPh sb="164" eb="166">
      <t>エンメイ</t>
    </rPh>
    <rPh sb="166" eb="167">
      <t>カ</t>
    </rPh>
    <rPh sb="168" eb="169">
      <t>ハカ</t>
    </rPh>
    <rPh sb="173" eb="175">
      <t>ヒツヨウ</t>
    </rPh>
    <phoneticPr fontId="4"/>
  </si>
  <si>
    <t>　今後の社会情勢から推測すると、人口減少等に伴い水需要が減り、料金収入が減少の一途をたどることが予測される。
　当町は水道料金が全国でも高額な団体であり、これ以上の料金改定で値上げすることは避けたいと考えている。そのため、今後も経常収支比率を安定させ、再び累積欠損金を抱えないよう、管理業務全般にわたり見直しを検討するなどで、経費の削減に努める必要がある。</t>
    <rPh sb="1" eb="3">
      <t>コンゴ</t>
    </rPh>
    <rPh sb="4" eb="6">
      <t>シャカイ</t>
    </rPh>
    <rPh sb="6" eb="8">
      <t>ジョウセイ</t>
    </rPh>
    <rPh sb="10" eb="12">
      <t>スイソク</t>
    </rPh>
    <rPh sb="16" eb="18">
      <t>ジンコウ</t>
    </rPh>
    <rPh sb="18" eb="20">
      <t>ゲンショウ</t>
    </rPh>
    <rPh sb="20" eb="21">
      <t>トウ</t>
    </rPh>
    <rPh sb="22" eb="23">
      <t>トモナ</t>
    </rPh>
    <rPh sb="24" eb="25">
      <t>ミズ</t>
    </rPh>
    <rPh sb="25" eb="27">
      <t>ジュヨウ</t>
    </rPh>
    <rPh sb="28" eb="29">
      <t>ヘ</t>
    </rPh>
    <rPh sb="31" eb="33">
      <t>リョウキン</t>
    </rPh>
    <rPh sb="33" eb="35">
      <t>シュウニュウ</t>
    </rPh>
    <rPh sb="36" eb="38">
      <t>ゲンショウ</t>
    </rPh>
    <rPh sb="39" eb="41">
      <t>イット</t>
    </rPh>
    <rPh sb="48" eb="50">
      <t>ヨソク</t>
    </rPh>
    <rPh sb="56" eb="58">
      <t>トウチョウ</t>
    </rPh>
    <rPh sb="59" eb="61">
      <t>スイドウ</t>
    </rPh>
    <rPh sb="61" eb="63">
      <t>リョウキン</t>
    </rPh>
    <rPh sb="64" eb="66">
      <t>ゼンコク</t>
    </rPh>
    <rPh sb="68" eb="70">
      <t>コウガク</t>
    </rPh>
    <rPh sb="71" eb="73">
      <t>ダンタイ</t>
    </rPh>
    <rPh sb="79" eb="81">
      <t>イジョウ</t>
    </rPh>
    <rPh sb="82" eb="84">
      <t>リョウキン</t>
    </rPh>
    <rPh sb="84" eb="86">
      <t>カイテイ</t>
    </rPh>
    <rPh sb="87" eb="89">
      <t>ネア</t>
    </rPh>
    <rPh sb="95" eb="96">
      <t>サ</t>
    </rPh>
    <rPh sb="100" eb="101">
      <t>カンガ</t>
    </rPh>
    <rPh sb="111" eb="113">
      <t>コンゴ</t>
    </rPh>
    <rPh sb="114" eb="116">
      <t>ケイジョウ</t>
    </rPh>
    <rPh sb="116" eb="118">
      <t>シュウシ</t>
    </rPh>
    <rPh sb="118" eb="120">
      <t>ヒリツ</t>
    </rPh>
    <rPh sb="121" eb="123">
      <t>アンテイ</t>
    </rPh>
    <rPh sb="126" eb="127">
      <t>フタタ</t>
    </rPh>
    <rPh sb="128" eb="130">
      <t>ルイセキ</t>
    </rPh>
    <rPh sb="130" eb="133">
      <t>ケッソンキン</t>
    </rPh>
    <rPh sb="134" eb="135">
      <t>カカ</t>
    </rPh>
    <rPh sb="141" eb="143">
      <t>カンリ</t>
    </rPh>
    <rPh sb="143" eb="145">
      <t>ギョウム</t>
    </rPh>
    <rPh sb="145" eb="147">
      <t>ゼンパン</t>
    </rPh>
    <rPh sb="151" eb="153">
      <t>ミナオ</t>
    </rPh>
    <rPh sb="155" eb="157">
      <t>ケントウ</t>
    </rPh>
    <rPh sb="163" eb="165">
      <t>ケイヒ</t>
    </rPh>
    <rPh sb="166" eb="168">
      <t>サクゲン</t>
    </rPh>
    <rPh sb="169" eb="170">
      <t>ツト</t>
    </rPh>
    <rPh sb="172" eb="174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</si>
</sst>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2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0.13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618496"/>
        <c:axId val="86620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0.6</c:v>
                </c:pt>
                <c:pt idx="2">
                  <c:v>0.71</c:v>
                </c:pt>
                <c:pt idx="3">
                  <c:v>0.68</c:v>
                </c:pt>
                <c:pt idx="4">
                  <c:v>1.65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18496"/>
        <c:axId val="86620416"/>
      </c:lineChart>
      <c:dateAx>
        <c:axId val="86618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6620416"/>
        <c:crosses val="autoZero"/>
        <c:auto val="1"/>
        <c:lblOffset val="100"/>
        <c:baseTimeUnit val="years"/>
      </c:dateAx>
      <c:valAx>
        <c:axId val="86620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618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36.450000000000003</c:v>
                </c:pt>
                <c:pt idx="1">
                  <c:v>36.47</c:v>
                </c:pt>
                <c:pt idx="2">
                  <c:v>35.700000000000003</c:v>
                </c:pt>
                <c:pt idx="3">
                  <c:v>34.270000000000003</c:v>
                </c:pt>
                <c:pt idx="4">
                  <c:v>33.39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95072"/>
        <c:axId val="93796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52.9</c:v>
                </c:pt>
                <c:pt idx="1">
                  <c:v>54.51</c:v>
                </c:pt>
                <c:pt idx="2">
                  <c:v>54.47</c:v>
                </c:pt>
                <c:pt idx="3">
                  <c:v>53.61</c:v>
                </c:pt>
                <c:pt idx="4">
                  <c:v>53.52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5072"/>
        <c:axId val="93796992"/>
      </c:lineChart>
      <c:dateAx>
        <c:axId val="93795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96992"/>
        <c:crosses val="autoZero"/>
        <c:auto val="1"/>
        <c:lblOffset val="100"/>
        <c:baseTimeUnit val="years"/>
      </c:dateAx>
      <c:valAx>
        <c:axId val="93796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795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91.96</c:v>
                </c:pt>
                <c:pt idx="1">
                  <c:v>92.04</c:v>
                </c:pt>
                <c:pt idx="2">
                  <c:v>91.68</c:v>
                </c:pt>
                <c:pt idx="3">
                  <c:v>91.8</c:v>
                </c:pt>
                <c:pt idx="4">
                  <c:v>91.8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39744"/>
        <c:axId val="9384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81.63</c:v>
                </c:pt>
                <c:pt idx="1">
                  <c:v>81.790000000000006</c:v>
                </c:pt>
                <c:pt idx="2">
                  <c:v>81.459999999999994</c:v>
                </c:pt>
                <c:pt idx="3">
                  <c:v>81.31</c:v>
                </c:pt>
                <c:pt idx="4">
                  <c:v>81.459999999999994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39744"/>
        <c:axId val="93841664"/>
      </c:lineChart>
      <c:dateAx>
        <c:axId val="9383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841664"/>
        <c:crosses val="autoZero"/>
        <c:auto val="1"/>
        <c:lblOffset val="100"/>
        <c:baseTimeUnit val="years"/>
      </c:dateAx>
      <c:valAx>
        <c:axId val="9384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839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115.74</c:v>
                </c:pt>
                <c:pt idx="1">
                  <c:v>114.02</c:v>
                </c:pt>
                <c:pt idx="2">
                  <c:v>115.24</c:v>
                </c:pt>
                <c:pt idx="3">
                  <c:v>126.01</c:v>
                </c:pt>
                <c:pt idx="4">
                  <c:v>128.35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21344"/>
        <c:axId val="88123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109.08</c:v>
                </c:pt>
                <c:pt idx="1">
                  <c:v>108.33</c:v>
                </c:pt>
                <c:pt idx="2">
                  <c:v>107.95</c:v>
                </c:pt>
                <c:pt idx="3">
                  <c:v>109.49</c:v>
                </c:pt>
                <c:pt idx="4">
                  <c:v>111.06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21344"/>
        <c:axId val="88123264"/>
      </c:lineChart>
      <c:dateAx>
        <c:axId val="88121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123264"/>
        <c:crosses val="autoZero"/>
        <c:auto val="1"/>
        <c:lblOffset val="100"/>
        <c:baseTimeUnit val="years"/>
      </c:dateAx>
      <c:valAx>
        <c:axId val="881232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121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#,##0.00;"△"#,##0.00;"-"</c:formatCode>
                <c:ptCount val="5"/>
                <c:pt idx="0">
                  <c:v>35.99</c:v>
                </c:pt>
                <c:pt idx="1">
                  <c:v>37.75</c:v>
                </c:pt>
                <c:pt idx="2">
                  <c:v>39.28</c:v>
                </c:pt>
                <c:pt idx="3">
                  <c:v>46.21</c:v>
                </c:pt>
                <c:pt idx="4">
                  <c:v>45.2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145280"/>
        <c:axId val="9366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#,##0.00;"△"#,##0.00;"-"</c:formatCode>
                <c:ptCount val="5"/>
                <c:pt idx="0">
                  <c:v>37.25</c:v>
                </c:pt>
                <c:pt idx="1">
                  <c:v>37.799999999999997</c:v>
                </c:pt>
                <c:pt idx="2">
                  <c:v>38.520000000000003</c:v>
                </c:pt>
                <c:pt idx="3">
                  <c:v>46.67</c:v>
                </c:pt>
                <c:pt idx="4">
                  <c:v>47.7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45280"/>
        <c:axId val="93664768"/>
      </c:lineChart>
      <c:dateAx>
        <c:axId val="88145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664768"/>
        <c:crosses val="autoZero"/>
        <c:auto val="1"/>
        <c:lblOffset val="100"/>
        <c:baseTimeUnit val="years"/>
      </c:dateAx>
      <c:valAx>
        <c:axId val="9366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145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#,##0.00;"△"#,##0.00;"-"</c:formatCode>
                <c:ptCount val="5"/>
                <c:pt idx="0">
                  <c:v>0.23</c:v>
                </c:pt>
                <c:pt idx="1">
                  <c:v>0.23</c:v>
                </c:pt>
                <c:pt idx="2">
                  <c:v>0.23</c:v>
                </c:pt>
                <c:pt idx="3">
                  <c:v>0.37</c:v>
                </c:pt>
                <c:pt idx="4">
                  <c:v>0.9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04960"/>
        <c:axId val="93706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#,##0.00;"△"#,##0.00;"-"</c:formatCode>
                <c:ptCount val="5"/>
                <c:pt idx="0">
                  <c:v>7.9</c:v>
                </c:pt>
                <c:pt idx="1">
                  <c:v>8.2200000000000006</c:v>
                </c:pt>
                <c:pt idx="2">
                  <c:v>9.43</c:v>
                </c:pt>
                <c:pt idx="3">
                  <c:v>10.029999999999999</c:v>
                </c:pt>
                <c:pt idx="4">
                  <c:v>7.26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4960"/>
        <c:axId val="93706880"/>
      </c:lineChart>
      <c:dateAx>
        <c:axId val="93704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06880"/>
        <c:crosses val="autoZero"/>
        <c:auto val="1"/>
        <c:lblOffset val="100"/>
        <c:baseTimeUnit val="years"/>
      </c:dateAx>
      <c:valAx>
        <c:axId val="93706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70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#,##0.00;"△"#,##0.00;"-"</c:formatCode>
                <c:ptCount val="5"/>
                <c:pt idx="0">
                  <c:v>68.08</c:v>
                </c:pt>
                <c:pt idx="1">
                  <c:v>55.04</c:v>
                </c:pt>
                <c:pt idx="2">
                  <c:v>42.07</c:v>
                </c:pt>
                <c:pt idx="3">
                  <c:v>19.510000000000002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75584"/>
        <c:axId val="93477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#,##0.00;"△"#,##0.00;"-"</c:formatCode>
                <c:ptCount val="5"/>
                <c:pt idx="0">
                  <c:v>16.09</c:v>
                </c:pt>
                <c:pt idx="1">
                  <c:v>15.69</c:v>
                </c:pt>
                <c:pt idx="2">
                  <c:v>13.47</c:v>
                </c:pt>
                <c:pt idx="3">
                  <c:v>9.49</c:v>
                </c:pt>
                <c:pt idx="4">
                  <c:v>9.35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75584"/>
        <c:axId val="93477504"/>
      </c:lineChart>
      <c:dateAx>
        <c:axId val="93475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477504"/>
        <c:crosses val="autoZero"/>
        <c:auto val="1"/>
        <c:lblOffset val="100"/>
        <c:baseTimeUnit val="years"/>
      </c:dateAx>
      <c:valAx>
        <c:axId val="9347750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475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#,##0.00;"△"#,##0.00;"-"</c:formatCode>
                <c:ptCount val="5"/>
                <c:pt idx="0">
                  <c:v>4077.81</c:v>
                </c:pt>
                <c:pt idx="1">
                  <c:v>6041.04</c:v>
                </c:pt>
                <c:pt idx="2">
                  <c:v>10337.790000000001</c:v>
                </c:pt>
                <c:pt idx="3">
                  <c:v>113.03</c:v>
                </c:pt>
                <c:pt idx="4">
                  <c:v>112.44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16544"/>
        <c:axId val="93518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#,##0.00;"△"#,##0.00;"-"</c:formatCode>
                <c:ptCount val="5"/>
                <c:pt idx="0">
                  <c:v>1128.25</c:v>
                </c:pt>
                <c:pt idx="1">
                  <c:v>1159.4100000000001</c:v>
                </c:pt>
                <c:pt idx="2">
                  <c:v>1081.23</c:v>
                </c:pt>
                <c:pt idx="3">
                  <c:v>406.37</c:v>
                </c:pt>
                <c:pt idx="4">
                  <c:v>398.29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16544"/>
        <c:axId val="93518464"/>
      </c:lineChart>
      <c:dateAx>
        <c:axId val="93516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18464"/>
        <c:crosses val="autoZero"/>
        <c:auto val="1"/>
        <c:lblOffset val="100"/>
        <c:baseTimeUnit val="years"/>
      </c:dateAx>
      <c:valAx>
        <c:axId val="935184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16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799.57</c:v>
                </c:pt>
                <c:pt idx="1">
                  <c:v>746.79</c:v>
                </c:pt>
                <c:pt idx="2">
                  <c:v>712.82</c:v>
                </c:pt>
                <c:pt idx="3">
                  <c:v>689.92</c:v>
                </c:pt>
                <c:pt idx="4">
                  <c:v>810.55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73504"/>
        <c:axId val="93575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474.06</c:v>
                </c:pt>
                <c:pt idx="1">
                  <c:v>458</c:v>
                </c:pt>
                <c:pt idx="2">
                  <c:v>443.13</c:v>
                </c:pt>
                <c:pt idx="3">
                  <c:v>442.54</c:v>
                </c:pt>
                <c:pt idx="4">
                  <c:v>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3504"/>
        <c:axId val="93575424"/>
      </c:lineChart>
      <c:dateAx>
        <c:axId val="93573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575424"/>
        <c:crosses val="autoZero"/>
        <c:auto val="1"/>
        <c:lblOffset val="100"/>
        <c:baseTimeUnit val="years"/>
      </c:dateAx>
      <c:valAx>
        <c:axId val="93575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573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110.02</c:v>
                </c:pt>
                <c:pt idx="1">
                  <c:v>108.02</c:v>
                </c:pt>
                <c:pt idx="2">
                  <c:v>107.79</c:v>
                </c:pt>
                <c:pt idx="3">
                  <c:v>122.17</c:v>
                </c:pt>
                <c:pt idx="4">
                  <c:v>126.7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18400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96.62</c:v>
                </c:pt>
                <c:pt idx="1">
                  <c:v>96.27</c:v>
                </c:pt>
                <c:pt idx="2">
                  <c:v>95.4</c:v>
                </c:pt>
                <c:pt idx="3">
                  <c:v>98.6</c:v>
                </c:pt>
                <c:pt idx="4">
                  <c:v>100.82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8400"/>
        <c:axId val="93736960"/>
      </c:lineChart>
      <c:dateAx>
        <c:axId val="93718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36960"/>
        <c:crosses val="autoZero"/>
        <c:auto val="1"/>
        <c:lblOffset val="100"/>
        <c:baseTimeUnit val="years"/>
      </c:date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718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284.07</c:v>
                </c:pt>
                <c:pt idx="1">
                  <c:v>289.62</c:v>
                </c:pt>
                <c:pt idx="2">
                  <c:v>291.66000000000003</c:v>
                </c:pt>
                <c:pt idx="3">
                  <c:v>258.60000000000002</c:v>
                </c:pt>
                <c:pt idx="4">
                  <c:v>253.85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0880"/>
        <c:axId val="9377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184.53</c:v>
                </c:pt>
                <c:pt idx="1">
                  <c:v>186.94</c:v>
                </c:pt>
                <c:pt idx="2">
                  <c:v>186.15</c:v>
                </c:pt>
                <c:pt idx="3">
                  <c:v>181.67</c:v>
                </c:pt>
                <c:pt idx="4">
                  <c:v>179.55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0880"/>
        <c:axId val="93772800"/>
      </c:lineChart>
      <c:dateAx>
        <c:axId val="9377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772800"/>
        <c:crosses val="autoZero"/>
        <c:auto val="1"/>
        <c:lblOffset val="100"/>
        <c:baseTimeUnit val="years"/>
      </c:dateAx>
      <c:valAx>
        <c:axId val="9377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77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F4277BC-30E4-4266-91D5-68C1F0E82A3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【113.56】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990BA7D-5383-4D16-B738-2ACC3DDDEC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66A214-28B9-4A84-9BCA-9296A62046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【262.74】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74AD17-A8AA-4A7D-877C-84A3EFA23F0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CC22578-84EF-4AF0-A669-91BFA51E54A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46DF1C0-86AA-4484-B256-AD295D1C35A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3797F-8967-4D45-88BC-7E016710946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【163.72】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617DBF7-5CBA-41A3-9146-B0CD9746B61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【104.99】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645B2BB-AEB8-413B-AF84-0D917C8F8E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【47.18】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502B9EF-0D34-4E94-A43C-AC932C6E755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【13.18】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E6593F-6AF7-48F0-B495-69F2A3E5655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zoomScale="25" zoomScaleNormal="25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青森県　中泊町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4"/>
      <c r="D7" s="44"/>
      <c r="E7" s="44"/>
      <c r="F7" s="44"/>
      <c r="G7" s="44"/>
      <c r="H7" s="44"/>
      <c r="I7" s="45"/>
      <c r="J7" s="43" t="s">
        <v>2</v>
      </c>
      <c r="K7" s="44"/>
      <c r="L7" s="44"/>
      <c r="M7" s="44"/>
      <c r="N7" s="44"/>
      <c r="O7" s="44"/>
      <c r="P7" s="44"/>
      <c r="Q7" s="45"/>
      <c r="R7" s="43" t="s">
        <v>3</v>
      </c>
      <c r="S7" s="44"/>
      <c r="T7" s="44"/>
      <c r="U7" s="44"/>
      <c r="V7" s="44"/>
      <c r="W7" s="44"/>
      <c r="X7" s="44"/>
      <c r="Y7" s="45"/>
      <c r="Z7" s="43" t="s">
        <v>4</v>
      </c>
      <c r="AA7" s="44"/>
      <c r="AB7" s="44"/>
      <c r="AC7" s="44"/>
      <c r="AD7" s="44"/>
      <c r="AE7" s="44"/>
      <c r="AF7" s="44"/>
      <c r="AG7" s="45"/>
      <c r="AH7" s="3"/>
      <c r="AI7" s="43" t="s">
        <v>5</v>
      </c>
      <c r="AJ7" s="44"/>
      <c r="AK7" s="44"/>
      <c r="AL7" s="44"/>
      <c r="AM7" s="44"/>
      <c r="AN7" s="44"/>
      <c r="AO7" s="44"/>
      <c r="AP7" s="45"/>
      <c r="AQ7" s="46" t="s">
        <v>6</v>
      </c>
      <c r="AR7" s="46"/>
      <c r="AS7" s="46"/>
      <c r="AT7" s="46"/>
      <c r="AU7" s="46"/>
      <c r="AV7" s="46"/>
      <c r="AW7" s="46"/>
      <c r="AX7" s="46"/>
      <c r="AY7" s="46" t="s">
        <v>7</v>
      </c>
      <c r="AZ7" s="46"/>
      <c r="BA7" s="46"/>
      <c r="BB7" s="46"/>
      <c r="BC7" s="46"/>
      <c r="BD7" s="46"/>
      <c r="BE7" s="46"/>
      <c r="BF7" s="46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2" t="str">
        <f>データ!I6</f>
        <v>法適用</v>
      </c>
      <c r="C8" s="53"/>
      <c r="D8" s="53"/>
      <c r="E8" s="53"/>
      <c r="F8" s="53"/>
      <c r="G8" s="53"/>
      <c r="H8" s="53"/>
      <c r="I8" s="54"/>
      <c r="J8" s="52" t="str">
        <f>データ!J6</f>
        <v>水道事業</v>
      </c>
      <c r="K8" s="53"/>
      <c r="L8" s="53"/>
      <c r="M8" s="53"/>
      <c r="N8" s="53"/>
      <c r="O8" s="53"/>
      <c r="P8" s="53"/>
      <c r="Q8" s="54"/>
      <c r="R8" s="52" t="str">
        <f>データ!K6</f>
        <v>末端給水事業</v>
      </c>
      <c r="S8" s="53"/>
      <c r="T8" s="53"/>
      <c r="U8" s="53"/>
      <c r="V8" s="53"/>
      <c r="W8" s="53"/>
      <c r="X8" s="53"/>
      <c r="Y8" s="54"/>
      <c r="Z8" s="52" t="str">
        <f>データ!L6</f>
        <v>A7</v>
      </c>
      <c r="AA8" s="53"/>
      <c r="AB8" s="53"/>
      <c r="AC8" s="53"/>
      <c r="AD8" s="53"/>
      <c r="AE8" s="53"/>
      <c r="AF8" s="53"/>
      <c r="AG8" s="54"/>
      <c r="AH8" s="3"/>
      <c r="AI8" s="55">
        <f>データ!Q6</f>
        <v>11912</v>
      </c>
      <c r="AJ8" s="56"/>
      <c r="AK8" s="56"/>
      <c r="AL8" s="56"/>
      <c r="AM8" s="56"/>
      <c r="AN8" s="56"/>
      <c r="AO8" s="56"/>
      <c r="AP8" s="57"/>
      <c r="AQ8" s="47">
        <f>データ!R6</f>
        <v>216.32</v>
      </c>
      <c r="AR8" s="47"/>
      <c r="AS8" s="47"/>
      <c r="AT8" s="47"/>
      <c r="AU8" s="47"/>
      <c r="AV8" s="47"/>
      <c r="AW8" s="47"/>
      <c r="AX8" s="47"/>
      <c r="AY8" s="47">
        <f>データ!S6</f>
        <v>55.07</v>
      </c>
      <c r="AZ8" s="47"/>
      <c r="BA8" s="47"/>
      <c r="BB8" s="47"/>
      <c r="BC8" s="47"/>
      <c r="BD8" s="47"/>
      <c r="BE8" s="47"/>
      <c r="BF8" s="47"/>
      <c r="BG8" s="3"/>
      <c r="BH8" s="3"/>
      <c r="BI8" s="3"/>
      <c r="BJ8" s="3"/>
      <c r="BK8" s="3"/>
      <c r="BL8" s="48" t="s">
        <v>9</v>
      </c>
      <c r="BM8" s="49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6" t="s">
        <v>11</v>
      </c>
      <c r="C9" s="46"/>
      <c r="D9" s="46"/>
      <c r="E9" s="46"/>
      <c r="F9" s="46"/>
      <c r="G9" s="46"/>
      <c r="H9" s="46"/>
      <c r="I9" s="46"/>
      <c r="J9" s="46" t="s">
        <v>12</v>
      </c>
      <c r="K9" s="46"/>
      <c r="L9" s="46"/>
      <c r="M9" s="46"/>
      <c r="N9" s="46"/>
      <c r="O9" s="46"/>
      <c r="P9" s="46"/>
      <c r="Q9" s="46"/>
      <c r="R9" s="46" t="s">
        <v>13</v>
      </c>
      <c r="S9" s="46"/>
      <c r="T9" s="46"/>
      <c r="U9" s="46"/>
      <c r="V9" s="46"/>
      <c r="W9" s="46"/>
      <c r="X9" s="46"/>
      <c r="Y9" s="46"/>
      <c r="Z9" s="46" t="s">
        <v>14</v>
      </c>
      <c r="AA9" s="46"/>
      <c r="AB9" s="46"/>
      <c r="AC9" s="46"/>
      <c r="AD9" s="46"/>
      <c r="AE9" s="46"/>
      <c r="AF9" s="46"/>
      <c r="AG9" s="46"/>
      <c r="AH9" s="3"/>
      <c r="AI9" s="46" t="s">
        <v>15</v>
      </c>
      <c r="AJ9" s="46"/>
      <c r="AK9" s="46"/>
      <c r="AL9" s="46"/>
      <c r="AM9" s="46"/>
      <c r="AN9" s="46"/>
      <c r="AO9" s="46"/>
      <c r="AP9" s="46"/>
      <c r="AQ9" s="46" t="s">
        <v>16</v>
      </c>
      <c r="AR9" s="46"/>
      <c r="AS9" s="46"/>
      <c r="AT9" s="46"/>
      <c r="AU9" s="46"/>
      <c r="AV9" s="46"/>
      <c r="AW9" s="46"/>
      <c r="AX9" s="46"/>
      <c r="AY9" s="46" t="s">
        <v>17</v>
      </c>
      <c r="AZ9" s="46"/>
      <c r="BA9" s="46"/>
      <c r="BB9" s="46"/>
      <c r="BC9" s="46"/>
      <c r="BD9" s="46"/>
      <c r="BE9" s="46"/>
      <c r="BF9" s="46"/>
      <c r="BG9" s="3"/>
      <c r="BH9" s="3"/>
      <c r="BI9" s="3"/>
      <c r="BJ9" s="3"/>
      <c r="BK9" s="3"/>
      <c r="BL9" s="50" t="s">
        <v>18</v>
      </c>
      <c r="BM9" s="51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7" t="str">
        <f>データ!M6</f>
        <v>-</v>
      </c>
      <c r="C10" s="47"/>
      <c r="D10" s="47"/>
      <c r="E10" s="47"/>
      <c r="F10" s="47"/>
      <c r="G10" s="47"/>
      <c r="H10" s="47"/>
      <c r="I10" s="47"/>
      <c r="J10" s="47">
        <f>データ!N6</f>
        <v>41.48</v>
      </c>
      <c r="K10" s="47"/>
      <c r="L10" s="47"/>
      <c r="M10" s="47"/>
      <c r="N10" s="47"/>
      <c r="O10" s="47"/>
      <c r="P10" s="47"/>
      <c r="Q10" s="47"/>
      <c r="R10" s="47">
        <f>データ!O6</f>
        <v>98.8</v>
      </c>
      <c r="S10" s="47"/>
      <c r="T10" s="47"/>
      <c r="U10" s="47"/>
      <c r="V10" s="47"/>
      <c r="W10" s="47"/>
      <c r="X10" s="47"/>
      <c r="Y10" s="47"/>
      <c r="Z10" s="78">
        <f>データ!P6</f>
        <v>5907</v>
      </c>
      <c r="AA10" s="78"/>
      <c r="AB10" s="78"/>
      <c r="AC10" s="78"/>
      <c r="AD10" s="78"/>
      <c r="AE10" s="78"/>
      <c r="AF10" s="78"/>
      <c r="AG10" s="78"/>
      <c r="AH10" s="2"/>
      <c r="AI10" s="78">
        <f>データ!T6</f>
        <v>11680</v>
      </c>
      <c r="AJ10" s="78"/>
      <c r="AK10" s="78"/>
      <c r="AL10" s="78"/>
      <c r="AM10" s="78"/>
      <c r="AN10" s="78"/>
      <c r="AO10" s="78"/>
      <c r="AP10" s="78"/>
      <c r="AQ10" s="47">
        <f>データ!U6</f>
        <v>68.5</v>
      </c>
      <c r="AR10" s="47"/>
      <c r="AS10" s="47"/>
      <c r="AT10" s="47"/>
      <c r="AU10" s="47"/>
      <c r="AV10" s="47"/>
      <c r="AW10" s="47"/>
      <c r="AX10" s="47"/>
      <c r="AY10" s="47">
        <f>データ!V6</f>
        <v>170.51</v>
      </c>
      <c r="AZ10" s="47"/>
      <c r="BA10" s="47"/>
      <c r="BB10" s="47"/>
      <c r="BC10" s="47"/>
      <c r="BD10" s="47"/>
      <c r="BE10" s="47"/>
      <c r="BF10" s="47"/>
      <c r="BG10" s="2"/>
      <c r="BH10" s="2"/>
      <c r="BI10" s="2"/>
      <c r="BJ10" s="2"/>
      <c r="BK10" s="2"/>
      <c r="BL10" s="62" t="s">
        <v>20</v>
      </c>
      <c r="BM10" s="63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22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72" t="s">
        <v>24</v>
      </c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4"/>
    </row>
    <row r="15" spans="1:78" ht="13.5" customHeight="1">
      <c r="A15" s="2"/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1"/>
      <c r="BK15" s="2"/>
      <c r="BL15" s="75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8" t="s">
        <v>104</v>
      </c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8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6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8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6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8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6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8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6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8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6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8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6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8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6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8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6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8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6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8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6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8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6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6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8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6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6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8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6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8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6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8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60"/>
    </row>
    <row r="34" spans="1:78" ht="13.5" customHeight="1">
      <c r="A34" s="2"/>
      <c r="B34" s="16"/>
      <c r="C34" s="61" t="s">
        <v>25</v>
      </c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19"/>
      <c r="R34" s="61" t="s">
        <v>26</v>
      </c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19"/>
      <c r="AG34" s="61" t="s">
        <v>27</v>
      </c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19"/>
      <c r="AV34" s="61" t="s">
        <v>28</v>
      </c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18"/>
      <c r="BK34" s="2"/>
      <c r="BL34" s="58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60"/>
    </row>
    <row r="35" spans="1:78" ht="13.5" customHeight="1">
      <c r="A35" s="2"/>
      <c r="B35" s="16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19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19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19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18"/>
      <c r="BK35" s="2"/>
      <c r="BL35" s="58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6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8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6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8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6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8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6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8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6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8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6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8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6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8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6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8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6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2" t="s">
        <v>29</v>
      </c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5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8" t="s">
        <v>105</v>
      </c>
      <c r="BM47" s="59"/>
      <c r="BN47" s="59"/>
      <c r="BO47" s="59"/>
      <c r="BP47" s="59"/>
      <c r="BQ47" s="59"/>
      <c r="BR47" s="59"/>
      <c r="BS47" s="59"/>
      <c r="BT47" s="59"/>
      <c r="BU47" s="59"/>
      <c r="BV47" s="59"/>
      <c r="BW47" s="59"/>
      <c r="BX47" s="59"/>
      <c r="BY47" s="59"/>
      <c r="BZ47" s="6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8"/>
      <c r="BM48" s="59"/>
      <c r="BN48" s="59"/>
      <c r="BO48" s="59"/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6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8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6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8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6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8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6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8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6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8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6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8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6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8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60"/>
    </row>
    <row r="56" spans="1:78" ht="13.5" customHeight="1">
      <c r="A56" s="2"/>
      <c r="B56" s="16"/>
      <c r="C56" s="61" t="s">
        <v>30</v>
      </c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19"/>
      <c r="R56" s="61" t="s">
        <v>31</v>
      </c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19"/>
      <c r="AG56" s="61" t="s">
        <v>32</v>
      </c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19"/>
      <c r="AV56" s="61" t="s">
        <v>33</v>
      </c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18"/>
      <c r="BK56" s="2"/>
      <c r="BL56" s="58"/>
      <c r="BM56" s="59"/>
      <c r="BN56" s="59"/>
      <c r="BO56" s="59"/>
      <c r="BP56" s="59"/>
      <c r="BQ56" s="59"/>
      <c r="BR56" s="59"/>
      <c r="BS56" s="59"/>
      <c r="BT56" s="59"/>
      <c r="BU56" s="59"/>
      <c r="BV56" s="59"/>
      <c r="BW56" s="59"/>
      <c r="BX56" s="59"/>
      <c r="BY56" s="59"/>
      <c r="BZ56" s="60"/>
    </row>
    <row r="57" spans="1:78" ht="13.5" customHeight="1">
      <c r="A57" s="2"/>
      <c r="B57" s="1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19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19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19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18"/>
      <c r="BK57" s="2"/>
      <c r="BL57" s="58"/>
      <c r="BM57" s="59"/>
      <c r="BN57" s="59"/>
      <c r="BO57" s="59"/>
      <c r="BP57" s="59"/>
      <c r="BQ57" s="59"/>
      <c r="BR57" s="59"/>
      <c r="BS57" s="59"/>
      <c r="BT57" s="59"/>
      <c r="BU57" s="59"/>
      <c r="BV57" s="59"/>
      <c r="BW57" s="59"/>
      <c r="BX57" s="59"/>
      <c r="BY57" s="59"/>
      <c r="BZ57" s="6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8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6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8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60"/>
    </row>
    <row r="60" spans="1:78" ht="13.5" customHeight="1">
      <c r="A60" s="2"/>
      <c r="B60" s="69" t="s">
        <v>34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1"/>
      <c r="BK60" s="2"/>
      <c r="BL60" s="58"/>
      <c r="BM60" s="59"/>
      <c r="BN60" s="59"/>
      <c r="BO60" s="59"/>
      <c r="BP60" s="59"/>
      <c r="BQ60" s="59"/>
      <c r="BR60" s="59"/>
      <c r="BS60" s="59"/>
      <c r="BT60" s="59"/>
      <c r="BU60" s="59"/>
      <c r="BV60" s="59"/>
      <c r="BW60" s="59"/>
      <c r="BX60" s="59"/>
      <c r="BY60" s="59"/>
      <c r="BZ60" s="60"/>
    </row>
    <row r="61" spans="1:78" ht="13.5" customHeight="1">
      <c r="A61" s="2"/>
      <c r="B61" s="6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1"/>
      <c r="BK61" s="2"/>
      <c r="BL61" s="58"/>
      <c r="BM61" s="59"/>
      <c r="BN61" s="59"/>
      <c r="BO61" s="59"/>
      <c r="BP61" s="59"/>
      <c r="BQ61" s="59"/>
      <c r="BR61" s="59"/>
      <c r="BS61" s="59"/>
      <c r="BT61" s="59"/>
      <c r="BU61" s="59"/>
      <c r="BV61" s="59"/>
      <c r="BW61" s="59"/>
      <c r="BX61" s="59"/>
      <c r="BY61" s="59"/>
      <c r="BZ61" s="6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8"/>
      <c r="BM62" s="59"/>
      <c r="BN62" s="59"/>
      <c r="BO62" s="59"/>
      <c r="BP62" s="59"/>
      <c r="BQ62" s="59"/>
      <c r="BR62" s="59"/>
      <c r="BS62" s="59"/>
      <c r="BT62" s="59"/>
      <c r="BU62" s="59"/>
      <c r="BV62" s="59"/>
      <c r="BW62" s="59"/>
      <c r="BX62" s="59"/>
      <c r="BY62" s="59"/>
      <c r="BZ62" s="6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2" t="s">
        <v>35</v>
      </c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5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106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>
      <c r="A79" s="2"/>
      <c r="B79" s="16"/>
      <c r="C79" s="61" t="s">
        <v>36</v>
      </c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19"/>
      <c r="V79" s="19"/>
      <c r="W79" s="61" t="s">
        <v>37</v>
      </c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19"/>
      <c r="AP79" s="19"/>
      <c r="AQ79" s="61" t="s">
        <v>38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>
      <c r="A80" s="2"/>
      <c r="B80" s="1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19"/>
      <c r="V80" s="19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19"/>
      <c r="AP80" s="19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9"/>
      <c r="BM82" s="80"/>
      <c r="BN82" s="80"/>
      <c r="BO82" s="80"/>
      <c r="BP82" s="80"/>
      <c r="BQ82" s="80"/>
      <c r="BR82" s="80"/>
      <c r="BS82" s="80"/>
      <c r="BT82" s="80"/>
      <c r="BU82" s="80"/>
      <c r="BV82" s="80"/>
      <c r="BW82" s="80"/>
      <c r="BX82" s="80"/>
      <c r="BY82" s="80"/>
      <c r="BZ82" s="8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3" t="s">
        <v>49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5"/>
      <c r="W3" s="89" t="s">
        <v>50</v>
      </c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 t="s">
        <v>51</v>
      </c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</row>
    <row r="4" spans="1:143">
      <c r="A4" s="26" t="s">
        <v>52</v>
      </c>
      <c r="B4" s="28"/>
      <c r="C4" s="28"/>
      <c r="D4" s="28"/>
      <c r="E4" s="28"/>
      <c r="F4" s="28"/>
      <c r="G4" s="28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8"/>
      <c r="W4" s="82" t="s">
        <v>53</v>
      </c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 t="s">
        <v>54</v>
      </c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 t="s">
        <v>55</v>
      </c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 t="s">
        <v>56</v>
      </c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 t="s">
        <v>57</v>
      </c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 t="s">
        <v>58</v>
      </c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 t="s">
        <v>59</v>
      </c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 t="s">
        <v>60</v>
      </c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 t="s">
        <v>61</v>
      </c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 t="s">
        <v>62</v>
      </c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 t="s">
        <v>63</v>
      </c>
      <c r="ED4" s="82"/>
      <c r="EE4" s="82"/>
      <c r="EF4" s="82"/>
      <c r="EG4" s="82"/>
      <c r="EH4" s="82"/>
      <c r="EI4" s="82"/>
      <c r="EJ4" s="82"/>
      <c r="EK4" s="82"/>
      <c r="EL4" s="82"/>
      <c r="EM4" s="82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23876</v>
      </c>
      <c r="D6" s="31">
        <f t="shared" si="3"/>
        <v>46</v>
      </c>
      <c r="E6" s="31">
        <f t="shared" si="3"/>
        <v>1</v>
      </c>
      <c r="F6" s="31">
        <f t="shared" si="3"/>
        <v>0</v>
      </c>
      <c r="G6" s="31">
        <f t="shared" si="3"/>
        <v>1</v>
      </c>
      <c r="H6" s="31" t="str">
        <f t="shared" si="3"/>
        <v>青森県　中泊町</v>
      </c>
      <c r="I6" s="31" t="str">
        <f t="shared" si="3"/>
        <v>法適用</v>
      </c>
      <c r="J6" s="31" t="str">
        <f t="shared" si="3"/>
        <v>水道事業</v>
      </c>
      <c r="K6" s="31" t="str">
        <f t="shared" si="3"/>
        <v>末端給水事業</v>
      </c>
      <c r="L6" s="31" t="str">
        <f t="shared" si="3"/>
        <v>A7</v>
      </c>
      <c r="M6" s="32" t="str">
        <f t="shared" si="3"/>
        <v>-</v>
      </c>
      <c r="N6" s="32">
        <f t="shared" si="3"/>
        <v>41.48</v>
      </c>
      <c r="O6" s="32">
        <f t="shared" si="3"/>
        <v>98.8</v>
      </c>
      <c r="P6" s="32">
        <f t="shared" si="3"/>
        <v>5907</v>
      </c>
      <c r="Q6" s="32">
        <f t="shared" si="3"/>
        <v>11912</v>
      </c>
      <c r="R6" s="32">
        <f t="shared" si="3"/>
        <v>216.32</v>
      </c>
      <c r="S6" s="32">
        <f t="shared" si="3"/>
        <v>55.07</v>
      </c>
      <c r="T6" s="32">
        <f t="shared" si="3"/>
        <v>11680</v>
      </c>
      <c r="U6" s="32">
        <f t="shared" si="3"/>
        <v>68.5</v>
      </c>
      <c r="V6" s="32">
        <f t="shared" si="3"/>
        <v>170.51</v>
      </c>
      <c r="W6" s="33">
        <f>IF(W7="",NA(),W7)</f>
        <v>115.74</v>
      </c>
      <c r="X6" s="33">
        <f t="shared" ref="X6:AF6" si="4">IF(X7="",NA(),X7)</f>
        <v>114.02</v>
      </c>
      <c r="Y6" s="33">
        <f t="shared" si="4"/>
        <v>115.24</v>
      </c>
      <c r="Z6" s="33">
        <f t="shared" si="4"/>
        <v>126.01</v>
      </c>
      <c r="AA6" s="33">
        <f t="shared" si="4"/>
        <v>128.35</v>
      </c>
      <c r="AB6" s="33">
        <f t="shared" si="4"/>
        <v>109.08</v>
      </c>
      <c r="AC6" s="33">
        <f t="shared" si="4"/>
        <v>108.33</v>
      </c>
      <c r="AD6" s="33">
        <f t="shared" si="4"/>
        <v>107.95</v>
      </c>
      <c r="AE6" s="33">
        <f t="shared" si="4"/>
        <v>109.49</v>
      </c>
      <c r="AF6" s="33">
        <f t="shared" si="4"/>
        <v>111.06</v>
      </c>
      <c r="AG6" s="32" t="str">
        <f>IF(AG7="","",IF(AG7="-","【-】","【"&amp;SUBSTITUTE(TEXT(AG7,"#,##0.00"),"-","△")&amp;"】"))</f>
        <v>【113.56】</v>
      </c>
      <c r="AH6" s="33">
        <f>IF(AH7="",NA(),AH7)</f>
        <v>68.08</v>
      </c>
      <c r="AI6" s="33">
        <f t="shared" ref="AI6:AQ6" si="5">IF(AI7="",NA(),AI7)</f>
        <v>55.04</v>
      </c>
      <c r="AJ6" s="33">
        <f t="shared" si="5"/>
        <v>42.07</v>
      </c>
      <c r="AK6" s="33">
        <f t="shared" si="5"/>
        <v>19.510000000000002</v>
      </c>
      <c r="AL6" s="32">
        <f t="shared" si="5"/>
        <v>0</v>
      </c>
      <c r="AM6" s="33">
        <f t="shared" si="5"/>
        <v>16.09</v>
      </c>
      <c r="AN6" s="33">
        <f t="shared" si="5"/>
        <v>15.69</v>
      </c>
      <c r="AO6" s="33">
        <f t="shared" si="5"/>
        <v>13.47</v>
      </c>
      <c r="AP6" s="33">
        <f t="shared" si="5"/>
        <v>9.49</v>
      </c>
      <c r="AQ6" s="33">
        <f t="shared" si="5"/>
        <v>9.35</v>
      </c>
      <c r="AR6" s="32" t="str">
        <f>IF(AR7="","",IF(AR7="-","【-】","【"&amp;SUBSTITUTE(TEXT(AR7,"#,##0.00"),"-","△")&amp;"】"))</f>
        <v>【0.87】</v>
      </c>
      <c r="AS6" s="33">
        <f>IF(AS7="",NA(),AS7)</f>
        <v>4077.81</v>
      </c>
      <c r="AT6" s="33">
        <f t="shared" ref="AT6:BB6" si="6">IF(AT7="",NA(),AT7)</f>
        <v>6041.04</v>
      </c>
      <c r="AU6" s="33">
        <f t="shared" si="6"/>
        <v>10337.790000000001</v>
      </c>
      <c r="AV6" s="33">
        <f t="shared" si="6"/>
        <v>113.03</v>
      </c>
      <c r="AW6" s="33">
        <f t="shared" si="6"/>
        <v>112.44</v>
      </c>
      <c r="AX6" s="33">
        <f t="shared" si="6"/>
        <v>1128.25</v>
      </c>
      <c r="AY6" s="33">
        <f t="shared" si="6"/>
        <v>1159.4100000000001</v>
      </c>
      <c r="AZ6" s="33">
        <f t="shared" si="6"/>
        <v>1081.23</v>
      </c>
      <c r="BA6" s="33">
        <f t="shared" si="6"/>
        <v>406.37</v>
      </c>
      <c r="BB6" s="33">
        <f t="shared" si="6"/>
        <v>398.29</v>
      </c>
      <c r="BC6" s="32" t="str">
        <f>IF(BC7="","",IF(BC7="-","【-】","【"&amp;SUBSTITUTE(TEXT(BC7,"#,##0.00"),"-","△")&amp;"】"))</f>
        <v>【262.74】</v>
      </c>
      <c r="BD6" s="33">
        <f>IF(BD7="",NA(),BD7)</f>
        <v>799.57</v>
      </c>
      <c r="BE6" s="33">
        <f t="shared" ref="BE6:BM6" si="7">IF(BE7="",NA(),BE7)</f>
        <v>746.79</v>
      </c>
      <c r="BF6" s="33">
        <f t="shared" si="7"/>
        <v>712.82</v>
      </c>
      <c r="BG6" s="33">
        <f t="shared" si="7"/>
        <v>689.92</v>
      </c>
      <c r="BH6" s="33">
        <f t="shared" si="7"/>
        <v>810.55</v>
      </c>
      <c r="BI6" s="33">
        <f t="shared" si="7"/>
        <v>474.06</v>
      </c>
      <c r="BJ6" s="33">
        <f t="shared" si="7"/>
        <v>458</v>
      </c>
      <c r="BK6" s="33">
        <f t="shared" si="7"/>
        <v>443.13</v>
      </c>
      <c r="BL6" s="33">
        <f t="shared" si="7"/>
        <v>442.54</v>
      </c>
      <c r="BM6" s="33">
        <f t="shared" si="7"/>
        <v>431</v>
      </c>
      <c r="BN6" s="32" t="str">
        <f>IF(BN7="","",IF(BN7="-","【-】","【"&amp;SUBSTITUTE(TEXT(BN7,"#,##0.00"),"-","△")&amp;"】"))</f>
        <v>【276.38】</v>
      </c>
      <c r="BO6" s="33">
        <f>IF(BO7="",NA(),BO7)</f>
        <v>110.02</v>
      </c>
      <c r="BP6" s="33">
        <f t="shared" ref="BP6:BX6" si="8">IF(BP7="",NA(),BP7)</f>
        <v>108.02</v>
      </c>
      <c r="BQ6" s="33">
        <f t="shared" si="8"/>
        <v>107.79</v>
      </c>
      <c r="BR6" s="33">
        <f t="shared" si="8"/>
        <v>122.17</v>
      </c>
      <c r="BS6" s="33">
        <f t="shared" si="8"/>
        <v>126.7</v>
      </c>
      <c r="BT6" s="33">
        <f t="shared" si="8"/>
        <v>96.62</v>
      </c>
      <c r="BU6" s="33">
        <f t="shared" si="8"/>
        <v>96.27</v>
      </c>
      <c r="BV6" s="33">
        <f t="shared" si="8"/>
        <v>95.4</v>
      </c>
      <c r="BW6" s="33">
        <f t="shared" si="8"/>
        <v>98.6</v>
      </c>
      <c r="BX6" s="33">
        <f t="shared" si="8"/>
        <v>100.82</v>
      </c>
      <c r="BY6" s="32" t="str">
        <f>IF(BY7="","",IF(BY7="-","【-】","【"&amp;SUBSTITUTE(TEXT(BY7,"#,##0.00"),"-","△")&amp;"】"))</f>
        <v>【104.99】</v>
      </c>
      <c r="BZ6" s="33">
        <f>IF(BZ7="",NA(),BZ7)</f>
        <v>284.07</v>
      </c>
      <c r="CA6" s="33">
        <f t="shared" ref="CA6:CI6" si="9">IF(CA7="",NA(),CA7)</f>
        <v>289.62</v>
      </c>
      <c r="CB6" s="33">
        <f t="shared" si="9"/>
        <v>291.66000000000003</v>
      </c>
      <c r="CC6" s="33">
        <f t="shared" si="9"/>
        <v>258.60000000000002</v>
      </c>
      <c r="CD6" s="33">
        <f t="shared" si="9"/>
        <v>253.85</v>
      </c>
      <c r="CE6" s="33">
        <f t="shared" si="9"/>
        <v>184.53</v>
      </c>
      <c r="CF6" s="33">
        <f t="shared" si="9"/>
        <v>186.94</v>
      </c>
      <c r="CG6" s="33">
        <f t="shared" si="9"/>
        <v>186.15</v>
      </c>
      <c r="CH6" s="33">
        <f t="shared" si="9"/>
        <v>181.67</v>
      </c>
      <c r="CI6" s="33">
        <f t="shared" si="9"/>
        <v>179.55</v>
      </c>
      <c r="CJ6" s="32" t="str">
        <f>IF(CJ7="","",IF(CJ7="-","【-】","【"&amp;SUBSTITUTE(TEXT(CJ7,"#,##0.00"),"-","△")&amp;"】"))</f>
        <v>【163.72】</v>
      </c>
      <c r="CK6" s="33">
        <f>IF(CK7="",NA(),CK7)</f>
        <v>36.450000000000003</v>
      </c>
      <c r="CL6" s="33">
        <f t="shared" ref="CL6:CT6" si="10">IF(CL7="",NA(),CL7)</f>
        <v>36.47</v>
      </c>
      <c r="CM6" s="33">
        <f t="shared" si="10"/>
        <v>35.700000000000003</v>
      </c>
      <c r="CN6" s="33">
        <f t="shared" si="10"/>
        <v>34.270000000000003</v>
      </c>
      <c r="CO6" s="33">
        <f t="shared" si="10"/>
        <v>33.39</v>
      </c>
      <c r="CP6" s="33">
        <f t="shared" si="10"/>
        <v>52.9</v>
      </c>
      <c r="CQ6" s="33">
        <f t="shared" si="10"/>
        <v>54.51</v>
      </c>
      <c r="CR6" s="33">
        <f t="shared" si="10"/>
        <v>54.47</v>
      </c>
      <c r="CS6" s="33">
        <f t="shared" si="10"/>
        <v>53.61</v>
      </c>
      <c r="CT6" s="33">
        <f t="shared" si="10"/>
        <v>53.52</v>
      </c>
      <c r="CU6" s="32" t="str">
        <f>IF(CU7="","",IF(CU7="-","【-】","【"&amp;SUBSTITUTE(TEXT(CU7,"#,##0.00"),"-","△")&amp;"】"))</f>
        <v>【59.76】</v>
      </c>
      <c r="CV6" s="33">
        <f>IF(CV7="",NA(),CV7)</f>
        <v>91.96</v>
      </c>
      <c r="CW6" s="33">
        <f t="shared" ref="CW6:DE6" si="11">IF(CW7="",NA(),CW7)</f>
        <v>92.04</v>
      </c>
      <c r="CX6" s="33">
        <f t="shared" si="11"/>
        <v>91.68</v>
      </c>
      <c r="CY6" s="33">
        <f t="shared" si="11"/>
        <v>91.8</v>
      </c>
      <c r="CZ6" s="33">
        <f t="shared" si="11"/>
        <v>91.8</v>
      </c>
      <c r="DA6" s="33">
        <f t="shared" si="11"/>
        <v>81.63</v>
      </c>
      <c r="DB6" s="33">
        <f t="shared" si="11"/>
        <v>81.790000000000006</v>
      </c>
      <c r="DC6" s="33">
        <f t="shared" si="11"/>
        <v>81.459999999999994</v>
      </c>
      <c r="DD6" s="33">
        <f t="shared" si="11"/>
        <v>81.31</v>
      </c>
      <c r="DE6" s="33">
        <f t="shared" si="11"/>
        <v>81.459999999999994</v>
      </c>
      <c r="DF6" s="32" t="str">
        <f>IF(DF7="","",IF(DF7="-","【-】","【"&amp;SUBSTITUTE(TEXT(DF7,"#,##0.00"),"-","△")&amp;"】"))</f>
        <v>【89.95】</v>
      </c>
      <c r="DG6" s="33">
        <f>IF(DG7="",NA(),DG7)</f>
        <v>35.99</v>
      </c>
      <c r="DH6" s="33">
        <f t="shared" ref="DH6:DP6" si="12">IF(DH7="",NA(),DH7)</f>
        <v>37.75</v>
      </c>
      <c r="DI6" s="33">
        <f t="shared" si="12"/>
        <v>39.28</v>
      </c>
      <c r="DJ6" s="33">
        <f t="shared" si="12"/>
        <v>46.21</v>
      </c>
      <c r="DK6" s="33">
        <f t="shared" si="12"/>
        <v>45.2</v>
      </c>
      <c r="DL6" s="33">
        <f t="shared" si="12"/>
        <v>37.25</v>
      </c>
      <c r="DM6" s="33">
        <f t="shared" si="12"/>
        <v>37.799999999999997</v>
      </c>
      <c r="DN6" s="33">
        <f t="shared" si="12"/>
        <v>38.520000000000003</v>
      </c>
      <c r="DO6" s="33">
        <f t="shared" si="12"/>
        <v>46.67</v>
      </c>
      <c r="DP6" s="33">
        <f t="shared" si="12"/>
        <v>47.7</v>
      </c>
      <c r="DQ6" s="32" t="str">
        <f>IF(DQ7="","",IF(DQ7="-","【-】","【"&amp;SUBSTITUTE(TEXT(DQ7,"#,##0.00"),"-","△")&amp;"】"))</f>
        <v>【47.18】</v>
      </c>
      <c r="DR6" s="33">
        <f>IF(DR7="",NA(),DR7)</f>
        <v>0.23</v>
      </c>
      <c r="DS6" s="33">
        <f t="shared" ref="DS6:EA6" si="13">IF(DS7="",NA(),DS7)</f>
        <v>0.23</v>
      </c>
      <c r="DT6" s="33">
        <f t="shared" si="13"/>
        <v>0.23</v>
      </c>
      <c r="DU6" s="33">
        <f t="shared" si="13"/>
        <v>0.37</v>
      </c>
      <c r="DV6" s="33">
        <f t="shared" si="13"/>
        <v>0.9</v>
      </c>
      <c r="DW6" s="33">
        <f t="shared" si="13"/>
        <v>7.9</v>
      </c>
      <c r="DX6" s="33">
        <f t="shared" si="13"/>
        <v>8.2200000000000006</v>
      </c>
      <c r="DY6" s="33">
        <f t="shared" si="13"/>
        <v>9.43</v>
      </c>
      <c r="DZ6" s="33">
        <f t="shared" si="13"/>
        <v>10.029999999999999</v>
      </c>
      <c r="EA6" s="33">
        <f t="shared" si="13"/>
        <v>7.26</v>
      </c>
      <c r="EB6" s="32" t="str">
        <f>IF(EB7="","",IF(EB7="-","【-】","【"&amp;SUBSTITUTE(TEXT(EB7,"#,##0.00"),"-","△")&amp;"】"))</f>
        <v>【13.18】</v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3">
        <f t="shared" si="14"/>
        <v>0.13</v>
      </c>
      <c r="EG6" s="32">
        <f t="shared" si="14"/>
        <v>0</v>
      </c>
      <c r="EH6" s="33">
        <f t="shared" si="14"/>
        <v>0.5</v>
      </c>
      <c r="EI6" s="33">
        <f t="shared" si="14"/>
        <v>0.6</v>
      </c>
      <c r="EJ6" s="33">
        <f t="shared" si="14"/>
        <v>0.71</v>
      </c>
      <c r="EK6" s="33">
        <f t="shared" si="14"/>
        <v>0.68</v>
      </c>
      <c r="EL6" s="33">
        <f t="shared" si="14"/>
        <v>1.65</v>
      </c>
      <c r="EM6" s="32" t="str">
        <f>IF(EM7="","",IF(EM7="-","【-】","【"&amp;SUBSTITUTE(TEXT(EM7,"#,##0.00"),"-","△")&amp;"】"))</f>
        <v>【0.85】</v>
      </c>
    </row>
    <row r="7" spans="1:143" s="34" customFormat="1">
      <c r="A7" s="26"/>
      <c r="B7" s="35">
        <v>2015</v>
      </c>
      <c r="C7" s="35">
        <v>23876</v>
      </c>
      <c r="D7" s="35">
        <v>46</v>
      </c>
      <c r="E7" s="35">
        <v>1</v>
      </c>
      <c r="F7" s="35">
        <v>0</v>
      </c>
      <c r="G7" s="35">
        <v>1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>
        <v>41.48</v>
      </c>
      <c r="O7" s="36">
        <v>98.8</v>
      </c>
      <c r="P7" s="36">
        <v>5907</v>
      </c>
      <c r="Q7" s="36">
        <v>11912</v>
      </c>
      <c r="R7" s="36">
        <v>216.32</v>
      </c>
      <c r="S7" s="36">
        <v>55.07</v>
      </c>
      <c r="T7" s="36">
        <v>11680</v>
      </c>
      <c r="U7" s="36">
        <v>68.5</v>
      </c>
      <c r="V7" s="36">
        <v>170.51</v>
      </c>
      <c r="W7" s="36">
        <v>115.74</v>
      </c>
      <c r="X7" s="36">
        <v>114.02</v>
      </c>
      <c r="Y7" s="36">
        <v>115.24</v>
      </c>
      <c r="Z7" s="36">
        <v>126.01</v>
      </c>
      <c r="AA7" s="36">
        <v>128.35</v>
      </c>
      <c r="AB7" s="36">
        <v>109.08</v>
      </c>
      <c r="AC7" s="36">
        <v>108.33</v>
      </c>
      <c r="AD7" s="36">
        <v>107.95</v>
      </c>
      <c r="AE7" s="36">
        <v>109.49</v>
      </c>
      <c r="AF7" s="36">
        <v>111.06</v>
      </c>
      <c r="AG7" s="36">
        <v>113.56</v>
      </c>
      <c r="AH7" s="36">
        <v>68.08</v>
      </c>
      <c r="AI7" s="36">
        <v>55.04</v>
      </c>
      <c r="AJ7" s="36">
        <v>42.07</v>
      </c>
      <c r="AK7" s="36">
        <v>19.510000000000002</v>
      </c>
      <c r="AL7" s="36">
        <v>0</v>
      </c>
      <c r="AM7" s="36">
        <v>16.09</v>
      </c>
      <c r="AN7" s="36">
        <v>15.69</v>
      </c>
      <c r="AO7" s="36">
        <v>13.47</v>
      </c>
      <c r="AP7" s="36">
        <v>9.49</v>
      </c>
      <c r="AQ7" s="36">
        <v>9.35</v>
      </c>
      <c r="AR7" s="36">
        <v>0.87</v>
      </c>
      <c r="AS7" s="36">
        <v>4077.81</v>
      </c>
      <c r="AT7" s="36">
        <v>6041.04</v>
      </c>
      <c r="AU7" s="36">
        <v>10337.790000000001</v>
      </c>
      <c r="AV7" s="36">
        <v>113.03</v>
      </c>
      <c r="AW7" s="36">
        <v>112.44</v>
      </c>
      <c r="AX7" s="36">
        <v>1128.25</v>
      </c>
      <c r="AY7" s="36">
        <v>1159.4100000000001</v>
      </c>
      <c r="AZ7" s="36">
        <v>1081.23</v>
      </c>
      <c r="BA7" s="36">
        <v>406.37</v>
      </c>
      <c r="BB7" s="36">
        <v>398.29</v>
      </c>
      <c r="BC7" s="36">
        <v>262.74</v>
      </c>
      <c r="BD7" s="36">
        <v>799.57</v>
      </c>
      <c r="BE7" s="36">
        <v>746.79</v>
      </c>
      <c r="BF7" s="36">
        <v>712.82</v>
      </c>
      <c r="BG7" s="36">
        <v>689.92</v>
      </c>
      <c r="BH7" s="36">
        <v>810.55</v>
      </c>
      <c r="BI7" s="36">
        <v>474.06</v>
      </c>
      <c r="BJ7" s="36">
        <v>458</v>
      </c>
      <c r="BK7" s="36">
        <v>443.13</v>
      </c>
      <c r="BL7" s="36">
        <v>442.54</v>
      </c>
      <c r="BM7" s="36">
        <v>431</v>
      </c>
      <c r="BN7" s="36">
        <v>276.38</v>
      </c>
      <c r="BO7" s="36">
        <v>110.02</v>
      </c>
      <c r="BP7" s="36">
        <v>108.02</v>
      </c>
      <c r="BQ7" s="36">
        <v>107.79</v>
      </c>
      <c r="BR7" s="36">
        <v>122.17</v>
      </c>
      <c r="BS7" s="36">
        <v>126.7</v>
      </c>
      <c r="BT7" s="36">
        <v>96.62</v>
      </c>
      <c r="BU7" s="36">
        <v>96.27</v>
      </c>
      <c r="BV7" s="36">
        <v>95.4</v>
      </c>
      <c r="BW7" s="36">
        <v>98.6</v>
      </c>
      <c r="BX7" s="36">
        <v>100.82</v>
      </c>
      <c r="BY7" s="36">
        <v>104.99</v>
      </c>
      <c r="BZ7" s="36">
        <v>284.07</v>
      </c>
      <c r="CA7" s="36">
        <v>289.62</v>
      </c>
      <c r="CB7" s="36">
        <v>291.66000000000003</v>
      </c>
      <c r="CC7" s="36">
        <v>258.60000000000002</v>
      </c>
      <c r="CD7" s="36">
        <v>253.85</v>
      </c>
      <c r="CE7" s="36">
        <v>184.53</v>
      </c>
      <c r="CF7" s="36">
        <v>186.94</v>
      </c>
      <c r="CG7" s="36">
        <v>186.15</v>
      </c>
      <c r="CH7" s="36">
        <v>181.67</v>
      </c>
      <c r="CI7" s="36">
        <v>179.55</v>
      </c>
      <c r="CJ7" s="36">
        <v>163.72</v>
      </c>
      <c r="CK7" s="36">
        <v>36.450000000000003</v>
      </c>
      <c r="CL7" s="36">
        <v>36.47</v>
      </c>
      <c r="CM7" s="36">
        <v>35.700000000000003</v>
      </c>
      <c r="CN7" s="36">
        <v>34.270000000000003</v>
      </c>
      <c r="CO7" s="36">
        <v>33.39</v>
      </c>
      <c r="CP7" s="36">
        <v>52.9</v>
      </c>
      <c r="CQ7" s="36">
        <v>54.51</v>
      </c>
      <c r="CR7" s="36">
        <v>54.47</v>
      </c>
      <c r="CS7" s="36">
        <v>53.61</v>
      </c>
      <c r="CT7" s="36">
        <v>53.52</v>
      </c>
      <c r="CU7" s="36">
        <v>59.76</v>
      </c>
      <c r="CV7" s="36">
        <v>91.96</v>
      </c>
      <c r="CW7" s="36">
        <v>92.04</v>
      </c>
      <c r="CX7" s="36">
        <v>91.68</v>
      </c>
      <c r="CY7" s="36">
        <v>91.8</v>
      </c>
      <c r="CZ7" s="36">
        <v>91.8</v>
      </c>
      <c r="DA7" s="36">
        <v>81.63</v>
      </c>
      <c r="DB7" s="36">
        <v>81.790000000000006</v>
      </c>
      <c r="DC7" s="36">
        <v>81.459999999999994</v>
      </c>
      <c r="DD7" s="36">
        <v>81.31</v>
      </c>
      <c r="DE7" s="36">
        <v>81.459999999999994</v>
      </c>
      <c r="DF7" s="36">
        <v>89.95</v>
      </c>
      <c r="DG7" s="36">
        <v>35.99</v>
      </c>
      <c r="DH7" s="36">
        <v>37.75</v>
      </c>
      <c r="DI7" s="36">
        <v>39.28</v>
      </c>
      <c r="DJ7" s="36">
        <v>46.21</v>
      </c>
      <c r="DK7" s="36">
        <v>45.2</v>
      </c>
      <c r="DL7" s="36">
        <v>37.25</v>
      </c>
      <c r="DM7" s="36">
        <v>37.799999999999997</v>
      </c>
      <c r="DN7" s="36">
        <v>38.520000000000003</v>
      </c>
      <c r="DO7" s="36">
        <v>46.67</v>
      </c>
      <c r="DP7" s="36">
        <v>47.7</v>
      </c>
      <c r="DQ7" s="36">
        <v>47.18</v>
      </c>
      <c r="DR7" s="36">
        <v>0.23</v>
      </c>
      <c r="DS7" s="36">
        <v>0.23</v>
      </c>
      <c r="DT7" s="36">
        <v>0.23</v>
      </c>
      <c r="DU7" s="36">
        <v>0.37</v>
      </c>
      <c r="DV7" s="36">
        <v>0.9</v>
      </c>
      <c r="DW7" s="36">
        <v>7.9</v>
      </c>
      <c r="DX7" s="36">
        <v>8.2200000000000006</v>
      </c>
      <c r="DY7" s="36">
        <v>9.43</v>
      </c>
      <c r="DZ7" s="36">
        <v>10.029999999999999</v>
      </c>
      <c r="EA7" s="36">
        <v>7.26</v>
      </c>
      <c r="EB7" s="36">
        <v>13.18</v>
      </c>
      <c r="EC7" s="36">
        <v>0</v>
      </c>
      <c r="ED7" s="36">
        <v>0</v>
      </c>
      <c r="EE7" s="36">
        <v>0</v>
      </c>
      <c r="EF7" s="36">
        <v>0.13</v>
      </c>
      <c r="EG7" s="36">
        <v>0</v>
      </c>
      <c r="EH7" s="36">
        <v>0.5</v>
      </c>
      <c r="EI7" s="36">
        <v>0.6</v>
      </c>
      <c r="EJ7" s="36">
        <v>0.71</v>
      </c>
      <c r="EK7" s="36">
        <v>0.68</v>
      </c>
      <c r="EL7" s="36">
        <v>1.65</v>
      </c>
      <c r="EM7" s="36">
        <v>0.85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8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8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8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8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8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8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8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8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8"/>
    </row>
    <row r="9" spans="1:143">
      <c r="A9" s="39"/>
      <c r="B9" s="39" t="s">
        <v>99</v>
      </c>
      <c r="C9" s="39" t="s">
        <v>100</v>
      </c>
      <c r="D9" s="39" t="s">
        <v>101</v>
      </c>
      <c r="E9" s="39" t="s">
        <v>102</v>
      </c>
      <c r="F9" s="39" t="s">
        <v>103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9" t="s">
        <v>43</v>
      </c>
      <c r="B10" s="40">
        <f>DATEVALUE($B$6-4&amp;"年1月1日")</f>
        <v>40544</v>
      </c>
      <c r="C10" s="40">
        <f>DATEVALUE($B$6-3&amp;"年1月1日")</f>
        <v>40909</v>
      </c>
      <c r="D10" s="40">
        <f>DATEVALUE($B$6-2&amp;"年1月1日")</f>
        <v>41275</v>
      </c>
      <c r="E10" s="40">
        <f>DATEVALUE($B$6-1&amp;"年1月1日")</f>
        <v>41640</v>
      </c>
      <c r="F10" s="40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中泊町</cp:lastModifiedBy>
  <dcterms:created xsi:type="dcterms:W3CDTF">2017-02-01T08:33:44Z</dcterms:created>
  <dcterms:modified xsi:type="dcterms:W3CDTF">2017-02-06T00:17:26Z</dcterms:modified>
  <cp:category/>
</cp:coreProperties>
</file>